
<file path=[Content_Types].xml><?xml version="1.0" encoding="utf-8"?>
<Types xmlns="http://schemas.openxmlformats.org/package/2006/content-types">
  <Default Extension="bin" ContentType="application/vnd.openxmlformats-officedocument.spreadsheetml.printerSettings"/>
  <Default Extension="jfif" ContentType="image/jpe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CA 2025\"/>
    </mc:Choice>
  </mc:AlternateContent>
  <bookViews>
    <workbookView xWindow="0" yWindow="0" windowWidth="8445" windowHeight="7350" tabRatio="870"/>
  </bookViews>
  <sheets>
    <sheet name="Menu Principal" sheetId="40" r:id="rId1"/>
    <sheet name="Resumo Geral" sheetId="33" r:id="rId2"/>
    <sheet name="Trimestres" sheetId="42" r:id="rId3"/>
    <sheet name="Despesas" sheetId="41" r:id="rId4"/>
    <sheet name="Resumo COF" sheetId="46" r:id="rId5"/>
    <sheet name="Demandas - Lista Completa" sheetId="44" r:id="rId6"/>
    <sheet name="Controle de Fracionamento" sheetId="45" state="hidden" r:id="rId7"/>
    <sheet name="Resumo Trimestres" sheetId="32" r:id="rId8"/>
    <sheet name="Execução" sheetId="35" state="hidden" r:id="rId9"/>
    <sheet name="1º Trimestre" sheetId="28" r:id="rId10"/>
    <sheet name="2º Trimestre" sheetId="36" r:id="rId11"/>
    <sheet name="3º Trimestre" sheetId="37" r:id="rId12"/>
    <sheet name="4º Trimestre" sheetId="38" r:id="rId13"/>
    <sheet name="Sem Data" sheetId="39" state="hidden" r:id="rId14"/>
    <sheet name="Terceirização" sheetId="1" r:id="rId15"/>
    <sheet name="TI - Aquisições" sheetId="6" r:id="rId16"/>
    <sheet name="TI - Serviços" sheetId="7" r:id="rId17"/>
    <sheet name="Mobiliário" sheetId="8" r:id="rId18"/>
    <sheet name="Material de Escritório" sheetId="9" state="hidden" r:id="rId19"/>
    <sheet name="Divisórias" sheetId="10" state="hidden" r:id="rId20"/>
    <sheet name="Eventos" sheetId="5" r:id="rId21"/>
    <sheet name="Eletrodomésticos" sheetId="2" r:id="rId22"/>
    <sheet name="Assinatura(livros)" sheetId="3" r:id="rId23"/>
    <sheet name="Manutenção de equipamentos" sheetId="4" r:id="rId24"/>
    <sheet name="Serviços Gráficos" sheetId="11" r:id="rId25"/>
    <sheet name="Material de Consumo" sheetId="12" r:id="rId26"/>
    <sheet name="Medicamentos" sheetId="13" r:id="rId27"/>
    <sheet name="Equipamentos audiovisual" sheetId="14" r:id="rId28"/>
    <sheet name="Ferramenta - Equipamento" sheetId="15" r:id="rId29"/>
    <sheet name="Serviços Diversos " sheetId="16" r:id="rId30"/>
    <sheet name="Projetos" sheetId="17" r:id="rId31"/>
    <sheet name="Capacitação Pós" sheetId="18" r:id="rId32"/>
    <sheet name="Capacitação" sheetId="22" r:id="rId33"/>
    <sheet name="Obras" sheetId="19" r:id="rId34"/>
    <sheet name="Serviço Público" sheetId="25" r:id="rId35"/>
    <sheet name="Anuidade" sheetId="26" r:id="rId36"/>
  </sheets>
  <definedNames>
    <definedName name="_xlnm._FilterDatabase" localSheetId="22" hidden="1">'Assinatura(livros)'!$B$1:$L$50</definedName>
    <definedName name="_xlnm._FilterDatabase" localSheetId="6" hidden="1">'Controle de Fracionamento'!$A$1:$H$73</definedName>
    <definedName name="_xlnm._FilterDatabase" localSheetId="5" hidden="1">'Demandas - Lista Completa'!$A$1:$U$417</definedName>
    <definedName name="_xlnm._FilterDatabase" localSheetId="29" hidden="1">'Serviços Diversos '!$B$1:$L$85</definedName>
    <definedName name="_xlnm.Print_Area" localSheetId="4">'Resumo COF'!$A$1:$J$35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17" i="44" l="1"/>
  <c r="O335" i="44"/>
  <c r="O221" i="44" l="1"/>
  <c r="C3" i="46" l="1"/>
  <c r="C4" i="46"/>
  <c r="O220" i="44" l="1"/>
  <c r="O219" i="44"/>
  <c r="O189" i="44" l="1"/>
  <c r="O259" i="44" l="1"/>
  <c r="O344" i="44"/>
  <c r="O332" i="44"/>
  <c r="O388" i="44"/>
  <c r="O400" i="44"/>
  <c r="O183" i="44" l="1"/>
  <c r="O184" i="44"/>
  <c r="O82" i="44"/>
  <c r="O83" i="44"/>
  <c r="O84" i="44"/>
  <c r="O85" i="44"/>
  <c r="O86" i="44"/>
  <c r="O87" i="44"/>
  <c r="O88" i="44"/>
  <c r="O240" i="44"/>
  <c r="O200" i="44"/>
  <c r="O201" i="44"/>
  <c r="O202" i="44"/>
  <c r="O203" i="44"/>
  <c r="O204" i="44"/>
  <c r="O205" i="44"/>
  <c r="O206" i="44"/>
  <c r="O207" i="44"/>
  <c r="O208" i="44"/>
  <c r="O209" i="44"/>
  <c r="O210" i="44"/>
  <c r="O211" i="44"/>
  <c r="O212" i="44"/>
  <c r="O213" i="44"/>
  <c r="O214" i="44"/>
  <c r="O215" i="44"/>
  <c r="O216" i="44"/>
  <c r="O217" i="44"/>
  <c r="O218" i="44"/>
  <c r="O109" i="44"/>
  <c r="O110" i="44"/>
  <c r="O114" i="44"/>
  <c r="O115" i="44"/>
  <c r="O116" i="44"/>
  <c r="O89" i="44"/>
  <c r="O90" i="44"/>
  <c r="O91" i="44"/>
  <c r="O92" i="44"/>
  <c r="O93" i="44"/>
  <c r="O94" i="44"/>
  <c r="O95" i="44"/>
  <c r="O96" i="44"/>
  <c r="O97" i="44"/>
  <c r="O98" i="44"/>
  <c r="O99" i="44"/>
  <c r="O100" i="44"/>
  <c r="O101" i="44"/>
  <c r="O102" i="44"/>
  <c r="O103" i="44"/>
  <c r="O104" i="44"/>
  <c r="O105" i="44"/>
  <c r="O106" i="44"/>
  <c r="O107" i="44"/>
  <c r="O108" i="44"/>
  <c r="O242" i="44"/>
  <c r="O243" i="44"/>
  <c r="O113" i="44"/>
  <c r="O112" i="44"/>
  <c r="O378" i="44"/>
  <c r="O355" i="44"/>
  <c r="O408" i="44"/>
  <c r="O325" i="44"/>
  <c r="O151" i="44"/>
  <c r="O152" i="44"/>
  <c r="O153" i="44"/>
  <c r="O154" i="44"/>
  <c r="O155" i="44"/>
  <c r="O156" i="44"/>
  <c r="O157" i="44"/>
  <c r="O158" i="44"/>
  <c r="O159" i="44"/>
  <c r="O118" i="44"/>
  <c r="O119" i="44"/>
  <c r="O160" i="44"/>
  <c r="O161" i="44"/>
  <c r="O162" i="44"/>
  <c r="O120" i="44"/>
  <c r="O163" i="44"/>
  <c r="O164" i="44"/>
  <c r="O121" i="44"/>
  <c r="O165" i="44"/>
  <c r="O166" i="44"/>
  <c r="O167" i="44"/>
  <c r="O122" i="44"/>
  <c r="O168" i="44"/>
  <c r="O169" i="44"/>
  <c r="O123" i="44"/>
  <c r="O124" i="44"/>
  <c r="O170" i="44"/>
  <c r="O264" i="44"/>
  <c r="O309" i="44"/>
  <c r="O307" i="44"/>
  <c r="O331" i="44"/>
  <c r="O326" i="44"/>
  <c r="O327" i="44"/>
  <c r="O328" i="44"/>
  <c r="O329" i="44"/>
  <c r="O290" i="44"/>
  <c r="O284" i="44"/>
  <c r="O278" i="44"/>
  <c r="O3" i="44"/>
  <c r="O5" i="44"/>
  <c r="O276" i="44"/>
  <c r="O255" i="44"/>
  <c r="O260" i="44"/>
  <c r="O261" i="44"/>
  <c r="O252" i="44"/>
  <c r="O281" i="44" l="1"/>
  <c r="O270" i="44"/>
  <c r="O253" i="44"/>
  <c r="O232" i="44"/>
  <c r="O233" i="44"/>
  <c r="O234" i="44"/>
  <c r="O262" i="44"/>
  <c r="O81" i="44"/>
  <c r="O245" i="44"/>
  <c r="O224" i="44"/>
  <c r="O225" i="44"/>
  <c r="O226" i="44"/>
  <c r="O227" i="44"/>
  <c r="O238" i="44"/>
  <c r="O228" i="44"/>
  <c r="O185" i="44" l="1"/>
  <c r="O273" i="44"/>
  <c r="O279" i="44"/>
  <c r="O286" i="44"/>
  <c r="O6" i="44"/>
  <c r="O179" i="44" l="1"/>
  <c r="O178" i="44"/>
  <c r="O407" i="44"/>
  <c r="O80" i="44"/>
  <c r="O78" i="44"/>
  <c r="O77" i="44"/>
  <c r="O76" i="44"/>
  <c r="O75" i="44"/>
  <c r="O74" i="44"/>
  <c r="O73" i="44"/>
  <c r="O72" i="44"/>
  <c r="O71" i="44"/>
  <c r="O70" i="44"/>
  <c r="O69" i="44"/>
  <c r="O68" i="44"/>
  <c r="O142" i="44"/>
  <c r="O392" i="44"/>
  <c r="O320" i="44"/>
  <c r="O315" i="44"/>
  <c r="O316" i="44"/>
  <c r="O317" i="44"/>
  <c r="O318" i="44"/>
  <c r="O319" i="44"/>
  <c r="O399" i="44"/>
  <c r="O361" i="44"/>
  <c r="O398" i="44"/>
  <c r="O397" i="44"/>
  <c r="O348" i="44"/>
  <c r="O375" i="44"/>
  <c r="O412" i="44"/>
  <c r="O376" i="44"/>
  <c r="O413" i="44"/>
  <c r="O373" i="44"/>
  <c r="O374" i="44"/>
  <c r="O356" i="44"/>
  <c r="O22" i="44" l="1"/>
  <c r="O23" i="44"/>
  <c r="O24" i="44"/>
  <c r="O25" i="44"/>
  <c r="O26" i="44"/>
  <c r="O27" i="44"/>
  <c r="O28" i="44"/>
  <c r="O29" i="44"/>
  <c r="O30" i="44"/>
  <c r="O31" i="44"/>
  <c r="O32" i="44"/>
  <c r="O79" i="44"/>
  <c r="O33" i="44"/>
  <c r="O34" i="44"/>
  <c r="O65" i="44"/>
  <c r="O35" i="44"/>
  <c r="O36" i="44"/>
  <c r="O37" i="44"/>
  <c r="O38" i="44"/>
  <c r="O39" i="44"/>
  <c r="O40" i="44"/>
  <c r="O41" i="44"/>
  <c r="O42" i="44"/>
  <c r="O43" i="44"/>
  <c r="O44" i="44"/>
  <c r="O45" i="44"/>
  <c r="O46" i="44"/>
  <c r="O47" i="44"/>
  <c r="O48" i="44"/>
  <c r="O49" i="44"/>
  <c r="O50" i="44"/>
  <c r="O51" i="44"/>
  <c r="O52" i="44"/>
  <c r="O53" i="44"/>
  <c r="O54" i="44"/>
  <c r="O55" i="44"/>
  <c r="O56" i="44"/>
  <c r="O172" i="44"/>
  <c r="O173" i="44"/>
  <c r="O174" i="44"/>
  <c r="O250" i="44" l="1"/>
  <c r="O257" i="44"/>
  <c r="O288" i="44"/>
  <c r="O177" i="44" l="1"/>
  <c r="O176" i="44" l="1"/>
  <c r="O195" i="44" l="1"/>
  <c r="O194" i="44"/>
  <c r="O125" i="44" l="1"/>
  <c r="O249" i="44"/>
  <c r="O269" i="44" l="1"/>
  <c r="O272" i="44"/>
  <c r="B3" i="45" l="1"/>
  <c r="B4" i="45" l="1"/>
  <c r="D4" i="45" s="1"/>
  <c r="B5" i="45"/>
  <c r="D5" i="45" s="1"/>
  <c r="B6" i="45"/>
  <c r="D6" i="45" s="1"/>
  <c r="B7" i="45"/>
  <c r="D7" i="45" s="1"/>
  <c r="B8" i="45"/>
  <c r="D8" i="45" s="1"/>
  <c r="B9" i="45"/>
  <c r="D9" i="45" s="1"/>
  <c r="B10" i="45"/>
  <c r="D10" i="45" s="1"/>
  <c r="B11" i="45"/>
  <c r="D11" i="45" s="1"/>
  <c r="B12" i="45"/>
  <c r="D12" i="45" s="1"/>
  <c r="B13" i="45"/>
  <c r="D13" i="45" s="1"/>
  <c r="B14" i="45"/>
  <c r="D14" i="45" s="1"/>
  <c r="B15" i="45"/>
  <c r="D15" i="45" s="1"/>
  <c r="B16" i="45"/>
  <c r="D16" i="45" s="1"/>
  <c r="B17" i="45"/>
  <c r="D17" i="45" s="1"/>
  <c r="B18" i="45"/>
  <c r="D18" i="45" s="1"/>
  <c r="B19" i="45"/>
  <c r="D19" i="45" s="1"/>
  <c r="B20" i="45"/>
  <c r="D20" i="45" s="1"/>
  <c r="B21" i="45"/>
  <c r="D21" i="45" s="1"/>
  <c r="B22" i="45"/>
  <c r="D22" i="45" s="1"/>
  <c r="B23" i="45"/>
  <c r="D23" i="45" s="1"/>
  <c r="B24" i="45"/>
  <c r="D24" i="45" s="1"/>
  <c r="B25" i="45"/>
  <c r="D25" i="45" s="1"/>
  <c r="B26" i="45"/>
  <c r="D26" i="45" s="1"/>
  <c r="B27" i="45"/>
  <c r="D27" i="45" s="1"/>
  <c r="B28" i="45"/>
  <c r="D28" i="45" s="1"/>
  <c r="B29" i="45"/>
  <c r="D29" i="45" s="1"/>
  <c r="B30" i="45"/>
  <c r="D30" i="45" s="1"/>
  <c r="B31" i="45"/>
  <c r="D31" i="45" s="1"/>
  <c r="B32" i="45"/>
  <c r="D32" i="45" s="1"/>
  <c r="B33" i="45"/>
  <c r="D33" i="45" s="1"/>
  <c r="B34" i="45"/>
  <c r="D34" i="45" s="1"/>
  <c r="B35" i="45"/>
  <c r="D35" i="45" s="1"/>
  <c r="B36" i="45"/>
  <c r="D36" i="45" s="1"/>
  <c r="B37" i="45"/>
  <c r="B38" i="45"/>
  <c r="D38" i="45" s="1"/>
  <c r="B39" i="45"/>
  <c r="D39" i="45" s="1"/>
  <c r="B40" i="45"/>
  <c r="D40" i="45" s="1"/>
  <c r="B41" i="45"/>
  <c r="D41" i="45" s="1"/>
  <c r="B42" i="45"/>
  <c r="D42" i="45" s="1"/>
  <c r="B43" i="45"/>
  <c r="D43" i="45" s="1"/>
  <c r="B44" i="45"/>
  <c r="D44" i="45" s="1"/>
  <c r="B45" i="45"/>
  <c r="D45" i="45" s="1"/>
  <c r="B46" i="45"/>
  <c r="D46" i="45" s="1"/>
  <c r="B47" i="45"/>
  <c r="D47" i="45" s="1"/>
  <c r="B48" i="45"/>
  <c r="D48" i="45" s="1"/>
  <c r="B49" i="45"/>
  <c r="D49" i="45" s="1"/>
  <c r="B50" i="45"/>
  <c r="D50" i="45" s="1"/>
  <c r="B51" i="45"/>
  <c r="B52" i="45"/>
  <c r="D52" i="45" s="1"/>
  <c r="B53" i="45"/>
  <c r="D53" i="45" s="1"/>
  <c r="B54" i="45"/>
  <c r="D54" i="45" s="1"/>
  <c r="B55" i="45"/>
  <c r="D55" i="45" s="1"/>
  <c r="B56" i="45"/>
  <c r="D56" i="45" s="1"/>
  <c r="B57" i="45"/>
  <c r="D57" i="45" s="1"/>
  <c r="B58" i="45"/>
  <c r="D58" i="45" s="1"/>
  <c r="B59" i="45"/>
  <c r="B60" i="45"/>
  <c r="B61" i="45"/>
  <c r="B62" i="45"/>
  <c r="D62" i="45" s="1"/>
  <c r="B63" i="45"/>
  <c r="D63" i="45" s="1"/>
  <c r="B64" i="45"/>
  <c r="D64" i="45" s="1"/>
  <c r="B65" i="45"/>
  <c r="D65" i="45" s="1"/>
  <c r="B66" i="45"/>
  <c r="D66" i="45" s="1"/>
  <c r="B67" i="45"/>
  <c r="D67" i="45" s="1"/>
  <c r="B68" i="45"/>
  <c r="D68" i="45" s="1"/>
  <c r="B69" i="45"/>
  <c r="D69" i="45" s="1"/>
  <c r="B70" i="45"/>
  <c r="D70" i="45" s="1"/>
  <c r="B71" i="45"/>
  <c r="D71" i="45" s="1"/>
  <c r="B72" i="45"/>
  <c r="D72" i="45" s="1"/>
  <c r="B2" i="45"/>
  <c r="D2" i="45" s="1"/>
  <c r="D37" i="45"/>
  <c r="D51" i="45"/>
  <c r="D59" i="45"/>
  <c r="D60" i="45"/>
  <c r="D61" i="45"/>
  <c r="D3" i="45"/>
  <c r="O295" i="44"/>
  <c r="O299" i="44"/>
  <c r="O300" i="44"/>
  <c r="O296" i="44"/>
  <c r="O301" i="44"/>
  <c r="O302" i="44"/>
  <c r="O297" i="44"/>
  <c r="O303" i="44"/>
  <c r="O304" i="44"/>
  <c r="O305" i="44"/>
  <c r="O401" i="44"/>
  <c r="O128" i="44"/>
  <c r="O130" i="44"/>
  <c r="O131" i="44"/>
  <c r="O132" i="44"/>
  <c r="O133" i="44"/>
  <c r="O134" i="44"/>
  <c r="O135" i="44"/>
  <c r="O136" i="44"/>
  <c r="O137" i="44"/>
  <c r="O138" i="44"/>
  <c r="O139" i="44"/>
  <c r="O140" i="44"/>
  <c r="O186" i="44"/>
  <c r="O187" i="44"/>
  <c r="O143" i="44"/>
  <c r="O188" i="44"/>
  <c r="O144" i="44"/>
  <c r="O145" i="44"/>
  <c r="O146" i="44"/>
  <c r="O147" i="44"/>
  <c r="O148" i="44"/>
  <c r="O149" i="44"/>
  <c r="O150" i="44"/>
  <c r="O180" i="44"/>
  <c r="O181" i="44"/>
  <c r="O182" i="44"/>
  <c r="O193" i="44"/>
  <c r="O267" i="44"/>
  <c r="O268" i="44"/>
  <c r="O251" i="44"/>
  <c r="O271" i="44"/>
  <c r="O280" i="44"/>
  <c r="O282" i="44"/>
  <c r="O2" i="44"/>
  <c r="O196" i="44"/>
  <c r="O197" i="44"/>
  <c r="O198" i="44"/>
  <c r="O199" i="44"/>
  <c r="O129" i="44"/>
  <c r="O171" i="44"/>
  <c r="O357" i="44"/>
  <c r="O411" i="44"/>
  <c r="O334" i="44"/>
  <c r="O409" i="44"/>
  <c r="O347" i="44"/>
  <c r="O410" i="44"/>
  <c r="O366" i="44"/>
  <c r="O415" i="44"/>
  <c r="O416" i="44"/>
  <c r="O369" i="44"/>
  <c r="O368" i="44"/>
  <c r="O377" i="44"/>
  <c r="O339" i="44"/>
  <c r="O404" i="44"/>
  <c r="O403" i="44"/>
  <c r="O405" i="44"/>
  <c r="O349" i="44"/>
  <c r="O402" i="44"/>
  <c r="O372" i="44"/>
  <c r="O333" i="44"/>
  <c r="O364" i="44"/>
  <c r="O394" i="44"/>
  <c r="O342" i="44"/>
  <c r="O358" i="44"/>
  <c r="O365" i="44"/>
  <c r="O385" i="44"/>
  <c r="O367" i="44"/>
  <c r="O346" i="44"/>
  <c r="O393" i="44"/>
  <c r="O395" i="44"/>
  <c r="O306" i="44"/>
  <c r="O391" i="44"/>
  <c r="O390" i="44"/>
  <c r="O384" i="44"/>
  <c r="O389" i="44"/>
  <c r="O379" i="44"/>
  <c r="O363" i="44"/>
  <c r="O359" i="44"/>
  <c r="O414" i="44"/>
  <c r="O340" i="44"/>
  <c r="O360" i="44"/>
  <c r="O387" i="44"/>
  <c r="O362" i="44"/>
  <c r="O351" i="44"/>
  <c r="O311" i="44"/>
  <c r="O8" i="44"/>
  <c r="O370" i="44"/>
  <c r="O191" i="44"/>
  <c r="O312" i="44"/>
  <c r="O371" i="44"/>
  <c r="O313" i="44"/>
  <c r="O314" i="44"/>
  <c r="O345" i="44"/>
  <c r="O127" i="44"/>
  <c r="O396" i="44"/>
  <c r="O7" i="44"/>
  <c r="O336" i="44"/>
  <c r="O308" i="44"/>
  <c r="O321" i="44"/>
  <c r="O322" i="44"/>
  <c r="O323" i="44"/>
  <c r="O386" i="44"/>
  <c r="O382" i="44"/>
  <c r="O380" i="44"/>
  <c r="O383" i="44"/>
  <c r="O381" i="44"/>
  <c r="O337" i="44"/>
  <c r="O341" i="44"/>
  <c r="O141" i="44"/>
  <c r="O352" i="44"/>
  <c r="O353" i="44"/>
  <c r="O354" i="44"/>
  <c r="O324" i="44"/>
  <c r="O310" i="44"/>
  <c r="O330" i="44"/>
  <c r="O350" i="44"/>
  <c r="O12" i="44"/>
  <c r="O11" i="44"/>
  <c r="O14" i="44"/>
  <c r="O16" i="44"/>
  <c r="O15" i="44"/>
  <c r="O13" i="44"/>
  <c r="O10" i="44"/>
  <c r="O67" i="44"/>
  <c r="O175" i="44"/>
  <c r="O343" i="44"/>
  <c r="O406" i="44"/>
  <c r="O246" i="44"/>
  <c r="O338" i="44"/>
  <c r="O266" i="44"/>
  <c r="O57" i="44"/>
  <c r="O58" i="44"/>
  <c r="O59" i="44"/>
  <c r="O17" i="44"/>
  <c r="O60" i="44"/>
  <c r="O61" i="44"/>
  <c r="O62" i="44"/>
  <c r="O63" i="44"/>
  <c r="O64" i="44"/>
  <c r="O18" i="44"/>
  <c r="O19" i="44"/>
  <c r="O20" i="44"/>
  <c r="O21" i="44"/>
  <c r="O292" i="44"/>
  <c r="O274" i="44"/>
  <c r="O283" i="44"/>
  <c r="O287" i="44"/>
  <c r="O291" i="44"/>
  <c r="O254" i="44"/>
  <c r="O263" i="44"/>
  <c r="O241" i="44"/>
  <c r="O289" i="44"/>
  <c r="O9" i="44"/>
  <c r="O294" i="44"/>
  <c r="O66" i="44"/>
  <c r="O111" i="44"/>
  <c r="O117" i="44"/>
  <c r="O265" i="44"/>
  <c r="O285" i="44"/>
  <c r="O277" i="44"/>
  <c r="O247" i="44"/>
  <c r="O258" i="44"/>
  <c r="O236" i="44"/>
  <c r="O237" i="44"/>
  <c r="O275" i="44"/>
  <c r="O235" i="44"/>
  <c r="O256" i="44"/>
  <c r="O190" i="44"/>
  <c r="O248" i="44"/>
  <c r="O244" i="44"/>
  <c r="O239" i="44"/>
  <c r="O222" i="44"/>
  <c r="O126" i="44"/>
  <c r="O223" i="44"/>
  <c r="O4" i="44"/>
  <c r="O230" i="44"/>
  <c r="O229" i="44"/>
  <c r="O231" i="44"/>
  <c r="O293" i="44"/>
  <c r="O192" i="44"/>
  <c r="O298" i="44"/>
  <c r="C6" i="46" l="1"/>
  <c r="B73" i="45"/>
  <c r="E20" i="39"/>
  <c r="K226" i="36" l="1"/>
  <c r="B100" i="28" l="1"/>
  <c r="C100" i="28"/>
  <c r="D100" i="28"/>
  <c r="E100" i="28"/>
  <c r="F100" i="28"/>
  <c r="B101" i="28"/>
  <c r="C101" i="28"/>
  <c r="D101" i="28"/>
  <c r="E101" i="28"/>
  <c r="F101" i="28"/>
  <c r="K5" i="17" l="1"/>
  <c r="K114" i="12" l="1"/>
  <c r="K109" i="6" l="1"/>
  <c r="K110" i="6"/>
  <c r="K111" i="6"/>
  <c r="K112" i="6"/>
  <c r="K113" i="6"/>
  <c r="K114" i="6"/>
  <c r="K115" i="6"/>
  <c r="K116" i="6"/>
  <c r="K117" i="6"/>
  <c r="K118" i="6"/>
  <c r="H46" i="19" l="1"/>
  <c r="H110" i="22"/>
  <c r="H80" i="16"/>
  <c r="H44" i="13"/>
  <c r="G44" i="13"/>
  <c r="I38" i="4"/>
  <c r="I51" i="2"/>
  <c r="I40" i="5"/>
  <c r="H40" i="5"/>
  <c r="I38" i="10"/>
  <c r="I43" i="9"/>
  <c r="H43" i="9"/>
  <c r="I82" i="8"/>
  <c r="H82" i="8"/>
  <c r="I102" i="7"/>
  <c r="H102" i="7"/>
  <c r="I63" i="1"/>
  <c r="H63" i="1"/>
  <c r="B236" i="39"/>
  <c r="C236" i="39"/>
  <c r="D236" i="39"/>
  <c r="E236" i="39"/>
  <c r="F236" i="39"/>
  <c r="B237" i="39"/>
  <c r="C237" i="39"/>
  <c r="D237" i="39"/>
  <c r="E237" i="39"/>
  <c r="F237" i="39"/>
  <c r="B238" i="39"/>
  <c r="C238" i="39"/>
  <c r="D238" i="39"/>
  <c r="E238" i="39"/>
  <c r="F238" i="39"/>
  <c r="B239" i="39"/>
  <c r="C239" i="39"/>
  <c r="D239" i="39"/>
  <c r="E239" i="39"/>
  <c r="F239" i="39"/>
  <c r="F235" i="39"/>
  <c r="E235" i="39"/>
  <c r="C235" i="39"/>
  <c r="D235" i="39"/>
  <c r="B235" i="39"/>
  <c r="B227" i="39"/>
  <c r="C227" i="39"/>
  <c r="D227" i="39"/>
  <c r="E227" i="39"/>
  <c r="F227" i="39"/>
  <c r="B228" i="39"/>
  <c r="C228" i="39"/>
  <c r="D228" i="39"/>
  <c r="E228" i="39"/>
  <c r="F228" i="39"/>
  <c r="B229" i="39"/>
  <c r="C229" i="39"/>
  <c r="D229" i="39"/>
  <c r="E229" i="39"/>
  <c r="F229" i="39"/>
  <c r="B230" i="39"/>
  <c r="C230" i="39"/>
  <c r="D230" i="39"/>
  <c r="E230" i="39"/>
  <c r="F230" i="39"/>
  <c r="F226" i="39"/>
  <c r="E226" i="39"/>
  <c r="C226" i="39"/>
  <c r="D226" i="39"/>
  <c r="B226" i="39"/>
  <c r="B218" i="39"/>
  <c r="C218" i="39"/>
  <c r="D218" i="39"/>
  <c r="E218" i="39"/>
  <c r="F218" i="39"/>
  <c r="B219" i="39"/>
  <c r="C219" i="39"/>
  <c r="D219" i="39"/>
  <c r="E219" i="39"/>
  <c r="F219" i="39"/>
  <c r="B220" i="39"/>
  <c r="C220" i="39"/>
  <c r="D220" i="39"/>
  <c r="E220" i="39"/>
  <c r="F220" i="39"/>
  <c r="B221" i="39"/>
  <c r="C221" i="39"/>
  <c r="D221" i="39"/>
  <c r="E221" i="39"/>
  <c r="F221" i="39"/>
  <c r="F217" i="39"/>
  <c r="E217" i="39"/>
  <c r="C217" i="39"/>
  <c r="D217" i="39"/>
  <c r="B217" i="39"/>
  <c r="B209" i="39"/>
  <c r="C209" i="39"/>
  <c r="D209" i="39"/>
  <c r="E209" i="39"/>
  <c r="F209" i="39"/>
  <c r="B210" i="39"/>
  <c r="C210" i="39"/>
  <c r="D210" i="39"/>
  <c r="E210" i="39"/>
  <c r="F210" i="39"/>
  <c r="B211" i="39"/>
  <c r="C211" i="39"/>
  <c r="D211" i="39"/>
  <c r="E211" i="39"/>
  <c r="F211" i="39"/>
  <c r="B212" i="39"/>
  <c r="C212" i="39"/>
  <c r="D212" i="39"/>
  <c r="E212" i="39"/>
  <c r="F212" i="39"/>
  <c r="F208" i="39"/>
  <c r="E208" i="39"/>
  <c r="C208" i="39"/>
  <c r="D208" i="39"/>
  <c r="B208" i="39"/>
  <c r="B195" i="39"/>
  <c r="C195" i="39"/>
  <c r="D195" i="39"/>
  <c r="E195" i="39"/>
  <c r="F195" i="39"/>
  <c r="B196" i="39"/>
  <c r="C196" i="39"/>
  <c r="D196" i="39"/>
  <c r="E196" i="39"/>
  <c r="F196" i="39"/>
  <c r="B197" i="39"/>
  <c r="C197" i="39"/>
  <c r="D197" i="39"/>
  <c r="E197" i="39"/>
  <c r="F197" i="39"/>
  <c r="B198" i="39"/>
  <c r="C198" i="39"/>
  <c r="D198" i="39"/>
  <c r="E198" i="39"/>
  <c r="F198" i="39"/>
  <c r="B199" i="39"/>
  <c r="C199" i="39"/>
  <c r="D199" i="39"/>
  <c r="E199" i="39"/>
  <c r="F199" i="39"/>
  <c r="B200" i="39"/>
  <c r="C200" i="39"/>
  <c r="D200" i="39"/>
  <c r="E200" i="39"/>
  <c r="F200" i="39"/>
  <c r="B201" i="39"/>
  <c r="C201" i="39"/>
  <c r="D201" i="39"/>
  <c r="E201" i="39"/>
  <c r="F201" i="39"/>
  <c r="B202" i="39"/>
  <c r="C202" i="39"/>
  <c r="D202" i="39"/>
  <c r="E202" i="39"/>
  <c r="F202" i="39"/>
  <c r="B203" i="39"/>
  <c r="C203" i="39"/>
  <c r="D203" i="39"/>
  <c r="E203" i="39"/>
  <c r="F203" i="39"/>
  <c r="F194" i="39"/>
  <c r="E194" i="39"/>
  <c r="C194" i="39"/>
  <c r="D194" i="39"/>
  <c r="B194" i="39"/>
  <c r="B186" i="39"/>
  <c r="C186" i="39"/>
  <c r="D186" i="39"/>
  <c r="E186" i="39"/>
  <c r="F186" i="39"/>
  <c r="B187" i="39"/>
  <c r="C187" i="39"/>
  <c r="D187" i="39"/>
  <c r="E187" i="39"/>
  <c r="F187" i="39"/>
  <c r="B188" i="39"/>
  <c r="C188" i="39"/>
  <c r="D188" i="39"/>
  <c r="E188" i="39"/>
  <c r="F188" i="39"/>
  <c r="B189" i="39"/>
  <c r="C189" i="39"/>
  <c r="D189" i="39"/>
  <c r="E189" i="39"/>
  <c r="F189" i="39"/>
  <c r="F185" i="39"/>
  <c r="E185" i="39"/>
  <c r="C185" i="39"/>
  <c r="D185" i="39"/>
  <c r="B185" i="39"/>
  <c r="B343" i="38"/>
  <c r="C343" i="38"/>
  <c r="D343" i="38"/>
  <c r="E343" i="38"/>
  <c r="F343" i="38"/>
  <c r="B344" i="38"/>
  <c r="C344" i="38"/>
  <c r="D344" i="38"/>
  <c r="E344" i="38"/>
  <c r="F344" i="38"/>
  <c r="B345" i="38"/>
  <c r="C345" i="38"/>
  <c r="D345" i="38"/>
  <c r="E345" i="38"/>
  <c r="F345" i="38"/>
  <c r="B333" i="38"/>
  <c r="C333" i="38"/>
  <c r="D333" i="38"/>
  <c r="E333" i="38"/>
  <c r="F333" i="38"/>
  <c r="B334" i="38"/>
  <c r="C334" i="38"/>
  <c r="D334" i="38"/>
  <c r="E334" i="38"/>
  <c r="F334" i="38"/>
  <c r="B335" i="38"/>
  <c r="C335" i="38"/>
  <c r="D335" i="38"/>
  <c r="E335" i="38"/>
  <c r="F335" i="38"/>
  <c r="B336" i="38"/>
  <c r="C336" i="38"/>
  <c r="D336" i="38"/>
  <c r="E336" i="38"/>
  <c r="F336" i="38"/>
  <c r="F332" i="38"/>
  <c r="E332" i="38"/>
  <c r="C332" i="38"/>
  <c r="D332" i="38"/>
  <c r="B332" i="38"/>
  <c r="B324" i="38"/>
  <c r="C324" i="38"/>
  <c r="D324" i="38"/>
  <c r="E324" i="38"/>
  <c r="F324" i="38"/>
  <c r="B325" i="38"/>
  <c r="C325" i="38"/>
  <c r="D325" i="38"/>
  <c r="E325" i="38"/>
  <c r="F325" i="38"/>
  <c r="B326" i="38"/>
  <c r="C326" i="38"/>
  <c r="D326" i="38"/>
  <c r="E326" i="38"/>
  <c r="F326" i="38"/>
  <c r="B327" i="38"/>
  <c r="C327" i="38"/>
  <c r="D327" i="38"/>
  <c r="E327" i="38"/>
  <c r="F327" i="38"/>
  <c r="B318" i="38"/>
  <c r="C318" i="38"/>
  <c r="D318" i="38"/>
  <c r="E318" i="38"/>
  <c r="F318" i="38"/>
  <c r="B248" i="38"/>
  <c r="C248" i="38"/>
  <c r="D248" i="38"/>
  <c r="E248" i="38"/>
  <c r="F248" i="38"/>
  <c r="B249" i="38"/>
  <c r="C249" i="38"/>
  <c r="D249" i="38"/>
  <c r="E249" i="38"/>
  <c r="F249" i="38"/>
  <c r="B250" i="38"/>
  <c r="C250" i="38"/>
  <c r="D250" i="38"/>
  <c r="E250" i="38"/>
  <c r="F250" i="38"/>
  <c r="B251" i="38"/>
  <c r="C251" i="38"/>
  <c r="D251" i="38"/>
  <c r="E251" i="38"/>
  <c r="F251" i="38"/>
  <c r="B234" i="38"/>
  <c r="C234" i="38"/>
  <c r="D234" i="38"/>
  <c r="E234" i="38"/>
  <c r="F234" i="38"/>
  <c r="B235" i="38"/>
  <c r="C235" i="38"/>
  <c r="D235" i="38"/>
  <c r="E235" i="38"/>
  <c r="F235" i="38"/>
  <c r="B236" i="38"/>
  <c r="C236" i="38"/>
  <c r="D236" i="38"/>
  <c r="E236" i="38"/>
  <c r="F236" i="38"/>
  <c r="B237" i="38"/>
  <c r="C237" i="38"/>
  <c r="D237" i="38"/>
  <c r="E237" i="38"/>
  <c r="F237" i="38"/>
  <c r="F233" i="38"/>
  <c r="E233" i="38"/>
  <c r="C233" i="38"/>
  <c r="D233" i="38"/>
  <c r="B233" i="38"/>
  <c r="B312" i="37"/>
  <c r="C312" i="37"/>
  <c r="D312" i="37"/>
  <c r="E312" i="37"/>
  <c r="F312" i="37"/>
  <c r="B313" i="37"/>
  <c r="C313" i="37"/>
  <c r="D313" i="37"/>
  <c r="E313" i="37"/>
  <c r="F313" i="37"/>
  <c r="B302" i="37"/>
  <c r="C302" i="37"/>
  <c r="D302" i="37"/>
  <c r="E302" i="37"/>
  <c r="F302" i="37"/>
  <c r="B303" i="37"/>
  <c r="C303" i="37"/>
  <c r="D303" i="37"/>
  <c r="E303" i="37"/>
  <c r="F303" i="37"/>
  <c r="B304" i="37"/>
  <c r="C304" i="37"/>
  <c r="D304" i="37"/>
  <c r="E304" i="37"/>
  <c r="F304" i="37"/>
  <c r="B295" i="37"/>
  <c r="C295" i="37"/>
  <c r="D295" i="37"/>
  <c r="E295" i="37"/>
  <c r="F295" i="37"/>
  <c r="B278" i="37"/>
  <c r="C278" i="37"/>
  <c r="D278" i="37"/>
  <c r="E278" i="37"/>
  <c r="F278" i="37"/>
  <c r="B279" i="37"/>
  <c r="C279" i="37"/>
  <c r="D279" i="37"/>
  <c r="E279" i="37"/>
  <c r="F279" i="37"/>
  <c r="B269" i="37"/>
  <c r="C269" i="37"/>
  <c r="D269" i="37"/>
  <c r="E269" i="37"/>
  <c r="F269" i="37"/>
  <c r="B270" i="37"/>
  <c r="C270" i="37"/>
  <c r="D270" i="37"/>
  <c r="E270" i="37"/>
  <c r="F270" i="37"/>
  <c r="B245" i="37"/>
  <c r="C245" i="37"/>
  <c r="D245" i="37"/>
  <c r="E245" i="37"/>
  <c r="F245" i="37"/>
  <c r="B246" i="37"/>
  <c r="C246" i="37"/>
  <c r="D246" i="37"/>
  <c r="E246" i="37"/>
  <c r="F246" i="37"/>
  <c r="B247" i="37"/>
  <c r="C247" i="37"/>
  <c r="D247" i="37"/>
  <c r="E247" i="37"/>
  <c r="F247" i="37"/>
  <c r="B248" i="37"/>
  <c r="C248" i="37"/>
  <c r="D248" i="37"/>
  <c r="E248" i="37"/>
  <c r="F248" i="37"/>
  <c r="F244" i="37"/>
  <c r="E244" i="37"/>
  <c r="C244" i="37"/>
  <c r="D244" i="37"/>
  <c r="B244" i="37"/>
  <c r="B355" i="36"/>
  <c r="C355" i="36"/>
  <c r="D355" i="36"/>
  <c r="E355" i="36"/>
  <c r="F355" i="36"/>
  <c r="B356" i="36"/>
  <c r="C356" i="36"/>
  <c r="D356" i="36"/>
  <c r="E356" i="36"/>
  <c r="F356" i="36"/>
  <c r="B345" i="36"/>
  <c r="C345" i="36"/>
  <c r="D345" i="36"/>
  <c r="E345" i="36"/>
  <c r="F345" i="36"/>
  <c r="B346" i="36"/>
  <c r="C346" i="36"/>
  <c r="D346" i="36"/>
  <c r="E346" i="36"/>
  <c r="F346" i="36"/>
  <c r="B347" i="36"/>
  <c r="C347" i="36"/>
  <c r="D347" i="36"/>
  <c r="E347" i="36"/>
  <c r="F347" i="36"/>
  <c r="B337" i="36"/>
  <c r="C337" i="36"/>
  <c r="D337" i="36"/>
  <c r="E337" i="36"/>
  <c r="F337" i="36"/>
  <c r="B338" i="36"/>
  <c r="C338" i="36"/>
  <c r="D338" i="36"/>
  <c r="E338" i="36"/>
  <c r="F338" i="36"/>
  <c r="B322" i="36"/>
  <c r="C322" i="36"/>
  <c r="D322" i="36"/>
  <c r="E322" i="36"/>
  <c r="F322" i="36"/>
  <c r="B295" i="36"/>
  <c r="C295" i="36"/>
  <c r="D295" i="36"/>
  <c r="E295" i="36"/>
  <c r="F295" i="36"/>
  <c r="B296" i="36"/>
  <c r="C296" i="36"/>
  <c r="D296" i="36"/>
  <c r="E296" i="36"/>
  <c r="F296" i="36"/>
  <c r="B297" i="36"/>
  <c r="C297" i="36"/>
  <c r="D297" i="36"/>
  <c r="E297" i="36"/>
  <c r="F297" i="36"/>
  <c r="B298" i="36"/>
  <c r="C298" i="36"/>
  <c r="D298" i="36"/>
  <c r="E298" i="36"/>
  <c r="F298" i="36"/>
  <c r="B299" i="36"/>
  <c r="C299" i="36"/>
  <c r="D299" i="36"/>
  <c r="E299" i="36"/>
  <c r="F299" i="36"/>
  <c r="B300" i="36"/>
  <c r="C300" i="36"/>
  <c r="D300" i="36"/>
  <c r="E300" i="36"/>
  <c r="F300" i="36"/>
  <c r="B301" i="36"/>
  <c r="C301" i="36"/>
  <c r="D301" i="36"/>
  <c r="E301" i="36"/>
  <c r="F301" i="36"/>
  <c r="B302" i="36"/>
  <c r="C302" i="36"/>
  <c r="D302" i="36"/>
  <c r="E302" i="36"/>
  <c r="F302" i="36"/>
  <c r="B303" i="36"/>
  <c r="C303" i="36"/>
  <c r="D303" i="36"/>
  <c r="E303" i="36"/>
  <c r="F303" i="36"/>
  <c r="F294" i="36"/>
  <c r="E294" i="36"/>
  <c r="C294" i="36"/>
  <c r="D294" i="36"/>
  <c r="B294" i="36"/>
  <c r="B289" i="36"/>
  <c r="C289" i="36"/>
  <c r="D289" i="36"/>
  <c r="E289" i="36"/>
  <c r="F289" i="36"/>
  <c r="B282" i="28"/>
  <c r="C282" i="28"/>
  <c r="D282" i="28"/>
  <c r="E282" i="28"/>
  <c r="F282" i="28"/>
  <c r="B283" i="28"/>
  <c r="C283" i="28"/>
  <c r="D283" i="28"/>
  <c r="E283" i="28"/>
  <c r="F283" i="28"/>
  <c r="B284" i="28"/>
  <c r="C284" i="28"/>
  <c r="D284" i="28"/>
  <c r="E284" i="28"/>
  <c r="F284" i="28"/>
  <c r="B285" i="28"/>
  <c r="C285" i="28"/>
  <c r="D285" i="28"/>
  <c r="E285" i="28"/>
  <c r="F285" i="28"/>
  <c r="B275" i="28"/>
  <c r="C275" i="28"/>
  <c r="D275" i="28"/>
  <c r="E275" i="28"/>
  <c r="F275" i="28"/>
  <c r="B276" i="28"/>
  <c r="C276" i="28"/>
  <c r="D276" i="28"/>
  <c r="E276" i="28"/>
  <c r="F276" i="28"/>
  <c r="B265" i="28"/>
  <c r="C265" i="28"/>
  <c r="D265" i="28"/>
  <c r="E265" i="28"/>
  <c r="F265" i="28"/>
  <c r="B266" i="28"/>
  <c r="C266" i="28"/>
  <c r="D266" i="28"/>
  <c r="E266" i="28"/>
  <c r="F266" i="28"/>
  <c r="B267" i="28"/>
  <c r="C267" i="28"/>
  <c r="D267" i="28"/>
  <c r="E267" i="28"/>
  <c r="F267" i="28"/>
  <c r="B257" i="28"/>
  <c r="C257" i="28"/>
  <c r="D257" i="28"/>
  <c r="E257" i="28"/>
  <c r="F257" i="28"/>
  <c r="B258" i="28"/>
  <c r="C258" i="28"/>
  <c r="D258" i="28"/>
  <c r="E258" i="28"/>
  <c r="F258" i="28"/>
  <c r="B249" i="28"/>
  <c r="C249" i="28"/>
  <c r="D249" i="28"/>
  <c r="E249" i="28"/>
  <c r="F249" i="28"/>
  <c r="B232" i="28"/>
  <c r="C232" i="28"/>
  <c r="D232" i="28"/>
  <c r="E232" i="28"/>
  <c r="F232" i="28"/>
  <c r="B233" i="28"/>
  <c r="C233" i="28"/>
  <c r="D233" i="28"/>
  <c r="E233" i="28"/>
  <c r="F233" i="28"/>
  <c r="B234" i="28"/>
  <c r="C234" i="28"/>
  <c r="D234" i="28"/>
  <c r="E234" i="28"/>
  <c r="F234" i="28"/>
  <c r="B235" i="28"/>
  <c r="C235" i="28"/>
  <c r="D235" i="28"/>
  <c r="E235" i="28"/>
  <c r="F235" i="28"/>
  <c r="F231" i="28"/>
  <c r="E231" i="28"/>
  <c r="C231" i="28"/>
  <c r="D231" i="28"/>
  <c r="B231" i="28"/>
  <c r="K44" i="19"/>
  <c r="K35" i="19"/>
  <c r="K36" i="19"/>
  <c r="K37" i="19"/>
  <c r="K38" i="19"/>
  <c r="K41" i="19"/>
  <c r="K42" i="19"/>
  <c r="K43" i="19"/>
  <c r="K7" i="19"/>
  <c r="K8" i="19"/>
  <c r="K9" i="19"/>
  <c r="K105" i="22"/>
  <c r="K106" i="22"/>
  <c r="K107" i="22"/>
  <c r="K108" i="22"/>
  <c r="K26" i="22"/>
  <c r="K8" i="22"/>
  <c r="K9" i="22"/>
  <c r="K14" i="25" l="1"/>
  <c r="K15" i="25"/>
  <c r="K16" i="25"/>
  <c r="K20" i="25"/>
  <c r="K21" i="25"/>
  <c r="K22" i="25"/>
  <c r="K23" i="25"/>
  <c r="K26" i="25"/>
  <c r="K27" i="25"/>
  <c r="K28" i="25"/>
  <c r="K29" i="25"/>
  <c r="K30" i="25"/>
  <c r="K33" i="25"/>
  <c r="K34" i="25"/>
  <c r="K35" i="25"/>
  <c r="K8" i="25"/>
  <c r="K9" i="25"/>
  <c r="K36" i="25"/>
  <c r="K37" i="25"/>
  <c r="K15" i="26"/>
  <c r="K16" i="26"/>
  <c r="K20" i="26"/>
  <c r="K21" i="26"/>
  <c r="K22" i="26"/>
  <c r="K23" i="26"/>
  <c r="K28" i="26"/>
  <c r="K29" i="26"/>
  <c r="K30" i="26"/>
  <c r="K33" i="26"/>
  <c r="K34" i="26"/>
  <c r="K35" i="26"/>
  <c r="K36" i="26"/>
  <c r="K37" i="26"/>
  <c r="K6" i="26"/>
  <c r="K7" i="26"/>
  <c r="K8" i="26"/>
  <c r="K9" i="26"/>
  <c r="K54" i="18"/>
  <c r="K55" i="18"/>
  <c r="K56" i="18"/>
  <c r="K57" i="18"/>
  <c r="K60" i="18"/>
  <c r="K61" i="18"/>
  <c r="K62" i="18"/>
  <c r="K43" i="18"/>
  <c r="K44" i="18"/>
  <c r="K45" i="18"/>
  <c r="K14" i="18"/>
  <c r="K17" i="18"/>
  <c r="K18" i="18"/>
  <c r="K19" i="18"/>
  <c r="K20" i="18"/>
  <c r="K21" i="18"/>
  <c r="K22" i="18"/>
  <c r="K23" i="18"/>
  <c r="K24" i="18"/>
  <c r="K25" i="18"/>
  <c r="K26" i="18"/>
  <c r="K63" i="18"/>
  <c r="K64" i="18"/>
  <c r="K65" i="18"/>
  <c r="K66" i="18"/>
  <c r="K67" i="18"/>
  <c r="K68" i="18"/>
  <c r="K69" i="18"/>
  <c r="K16" i="17"/>
  <c r="K19" i="17"/>
  <c r="K20" i="17"/>
  <c r="K21" i="17"/>
  <c r="K22" i="17"/>
  <c r="K23" i="17"/>
  <c r="K26" i="17"/>
  <c r="K27" i="17"/>
  <c r="K28" i="17"/>
  <c r="K29" i="17"/>
  <c r="K30" i="17"/>
  <c r="K33" i="17"/>
  <c r="K34" i="17"/>
  <c r="K35" i="17"/>
  <c r="K36" i="17"/>
  <c r="K37" i="17"/>
  <c r="K8" i="17"/>
  <c r="K9" i="17"/>
  <c r="K6" i="17"/>
  <c r="K7" i="17"/>
  <c r="B177" i="39"/>
  <c r="C177" i="39"/>
  <c r="D177" i="39"/>
  <c r="E177" i="39"/>
  <c r="F177" i="39"/>
  <c r="B178" i="39"/>
  <c r="C178" i="39"/>
  <c r="D178" i="39"/>
  <c r="E178" i="39"/>
  <c r="F178" i="39"/>
  <c r="B179" i="39"/>
  <c r="C179" i="39"/>
  <c r="D179" i="39"/>
  <c r="E179" i="39"/>
  <c r="F179" i="39"/>
  <c r="B180" i="39"/>
  <c r="C180" i="39"/>
  <c r="D180" i="39"/>
  <c r="E180" i="39"/>
  <c r="F180" i="39"/>
  <c r="F176" i="39"/>
  <c r="E176" i="39"/>
  <c r="C176" i="39"/>
  <c r="D176" i="39"/>
  <c r="B176" i="39"/>
  <c r="B278" i="36"/>
  <c r="C278" i="36"/>
  <c r="D278" i="36"/>
  <c r="E278" i="36"/>
  <c r="F278" i="36"/>
  <c r="B279" i="36"/>
  <c r="C279" i="36"/>
  <c r="D279" i="36"/>
  <c r="E279" i="36"/>
  <c r="F279" i="36"/>
  <c r="B280" i="36"/>
  <c r="C280" i="36"/>
  <c r="D280" i="36"/>
  <c r="E280" i="36"/>
  <c r="F280" i="36"/>
  <c r="K75" i="16"/>
  <c r="K76" i="16"/>
  <c r="K77" i="16"/>
  <c r="K78" i="16"/>
  <c r="B168" i="39"/>
  <c r="C168" i="39"/>
  <c r="D168" i="39"/>
  <c r="E168" i="39"/>
  <c r="F168" i="39"/>
  <c r="B169" i="39"/>
  <c r="C169" i="39"/>
  <c r="D169" i="39"/>
  <c r="E169" i="39"/>
  <c r="F169" i="39"/>
  <c r="B170" i="39"/>
  <c r="C170" i="39"/>
  <c r="D170" i="39"/>
  <c r="E170" i="39"/>
  <c r="F170" i="39"/>
  <c r="B171" i="39"/>
  <c r="C171" i="39"/>
  <c r="D171" i="39"/>
  <c r="E171" i="39"/>
  <c r="F171" i="39"/>
  <c r="F167" i="39"/>
  <c r="E167" i="39"/>
  <c r="C167" i="39"/>
  <c r="D167" i="39"/>
  <c r="B167" i="39"/>
  <c r="B159" i="39"/>
  <c r="C159" i="39"/>
  <c r="D159" i="39"/>
  <c r="E159" i="39"/>
  <c r="F159" i="39"/>
  <c r="B160" i="39"/>
  <c r="C160" i="39"/>
  <c r="D160" i="39"/>
  <c r="E160" i="39"/>
  <c r="F160" i="39"/>
  <c r="B161" i="39"/>
  <c r="C161" i="39"/>
  <c r="D161" i="39"/>
  <c r="E161" i="39"/>
  <c r="F161" i="39"/>
  <c r="B162" i="39"/>
  <c r="C162" i="39"/>
  <c r="D162" i="39"/>
  <c r="E162" i="39"/>
  <c r="F162" i="39"/>
  <c r="F158" i="39"/>
  <c r="E158" i="39"/>
  <c r="C158" i="39"/>
  <c r="D158" i="39"/>
  <c r="B158" i="39"/>
  <c r="B150" i="39"/>
  <c r="C150" i="39"/>
  <c r="D150" i="39"/>
  <c r="E150" i="39"/>
  <c r="F150" i="39"/>
  <c r="B151" i="39"/>
  <c r="C151" i="39"/>
  <c r="D151" i="39"/>
  <c r="E151" i="39"/>
  <c r="F151" i="39"/>
  <c r="B152" i="39"/>
  <c r="C152" i="39"/>
  <c r="D152" i="39"/>
  <c r="E152" i="39"/>
  <c r="F152" i="39"/>
  <c r="B153" i="39"/>
  <c r="C153" i="39"/>
  <c r="D153" i="39"/>
  <c r="E153" i="39"/>
  <c r="F153" i="39"/>
  <c r="F149" i="39"/>
  <c r="E149" i="39"/>
  <c r="C149" i="39"/>
  <c r="D149" i="39"/>
  <c r="B149" i="39"/>
  <c r="B136" i="39"/>
  <c r="C136" i="39"/>
  <c r="D136" i="39"/>
  <c r="E136" i="39"/>
  <c r="F136" i="39"/>
  <c r="B137" i="39"/>
  <c r="C137" i="39"/>
  <c r="D137" i="39"/>
  <c r="E137" i="39"/>
  <c r="F137" i="39"/>
  <c r="B138" i="39"/>
  <c r="C138" i="39"/>
  <c r="D138" i="39"/>
  <c r="E138" i="39"/>
  <c r="F138" i="39"/>
  <c r="B139" i="39"/>
  <c r="C139" i="39"/>
  <c r="D139" i="39"/>
  <c r="E139" i="39"/>
  <c r="F139" i="39"/>
  <c r="B140" i="39"/>
  <c r="C140" i="39"/>
  <c r="D140" i="39"/>
  <c r="E140" i="39"/>
  <c r="F140" i="39"/>
  <c r="B141" i="39"/>
  <c r="C141" i="39"/>
  <c r="D141" i="39"/>
  <c r="E141" i="39"/>
  <c r="F141" i="39"/>
  <c r="B142" i="39"/>
  <c r="C142" i="39"/>
  <c r="D142" i="39"/>
  <c r="E142" i="39"/>
  <c r="F142" i="39"/>
  <c r="B143" i="39"/>
  <c r="C143" i="39"/>
  <c r="D143" i="39"/>
  <c r="E143" i="39"/>
  <c r="F143" i="39"/>
  <c r="B144" i="39"/>
  <c r="C144" i="39"/>
  <c r="D144" i="39"/>
  <c r="E144" i="39"/>
  <c r="F144" i="39"/>
  <c r="F135" i="39"/>
  <c r="E135" i="39"/>
  <c r="C135" i="39"/>
  <c r="D135" i="39"/>
  <c r="B135" i="39"/>
  <c r="B127" i="39"/>
  <c r="C127" i="39"/>
  <c r="D127" i="39"/>
  <c r="E127" i="39"/>
  <c r="F127" i="39"/>
  <c r="B128" i="39"/>
  <c r="C128" i="39"/>
  <c r="D128" i="39"/>
  <c r="E128" i="39"/>
  <c r="F128" i="39"/>
  <c r="B129" i="39"/>
  <c r="C129" i="39"/>
  <c r="D129" i="39"/>
  <c r="E129" i="39"/>
  <c r="F129" i="39"/>
  <c r="B130" i="39"/>
  <c r="C130" i="39"/>
  <c r="D130" i="39"/>
  <c r="E130" i="39"/>
  <c r="F130" i="39"/>
  <c r="F126" i="39"/>
  <c r="E126" i="39"/>
  <c r="C126" i="39"/>
  <c r="D126" i="39"/>
  <c r="B126" i="39"/>
  <c r="B201" i="38"/>
  <c r="C201" i="38"/>
  <c r="D201" i="38"/>
  <c r="E201" i="38"/>
  <c r="F201" i="38"/>
  <c r="B202" i="38"/>
  <c r="C202" i="38"/>
  <c r="D202" i="38"/>
  <c r="E202" i="38"/>
  <c r="F202" i="38"/>
  <c r="B203" i="38"/>
  <c r="C203" i="38"/>
  <c r="D203" i="38"/>
  <c r="E203" i="38"/>
  <c r="F203" i="38"/>
  <c r="B204" i="38"/>
  <c r="C204" i="38"/>
  <c r="D204" i="38"/>
  <c r="E204" i="38"/>
  <c r="F204" i="38"/>
  <c r="F200" i="38"/>
  <c r="E200" i="38"/>
  <c r="C200" i="38"/>
  <c r="D200" i="38"/>
  <c r="B200" i="38"/>
  <c r="B195" i="38"/>
  <c r="C195" i="38"/>
  <c r="D195" i="38"/>
  <c r="E195" i="38"/>
  <c r="F195" i="38"/>
  <c r="B183" i="38"/>
  <c r="C183" i="38"/>
  <c r="D183" i="38"/>
  <c r="E183" i="38"/>
  <c r="F183" i="38"/>
  <c r="B184" i="38"/>
  <c r="C184" i="38"/>
  <c r="D184" i="38"/>
  <c r="E184" i="38"/>
  <c r="F184" i="38"/>
  <c r="B185" i="38"/>
  <c r="C185" i="38"/>
  <c r="D185" i="38"/>
  <c r="E185" i="38"/>
  <c r="F185" i="38"/>
  <c r="B186" i="38"/>
  <c r="C186" i="38"/>
  <c r="D186" i="38"/>
  <c r="E186" i="38"/>
  <c r="F186" i="38"/>
  <c r="F182" i="38"/>
  <c r="E182" i="38"/>
  <c r="C182" i="38"/>
  <c r="D182" i="38"/>
  <c r="B182" i="38"/>
  <c r="B177" i="38"/>
  <c r="C177" i="38"/>
  <c r="D177" i="38"/>
  <c r="E177" i="38"/>
  <c r="F177" i="38"/>
  <c r="B157" i="38"/>
  <c r="C157" i="38"/>
  <c r="D157" i="38"/>
  <c r="E157" i="38"/>
  <c r="F157" i="38"/>
  <c r="B220" i="37"/>
  <c r="C220" i="37"/>
  <c r="D220" i="37"/>
  <c r="E220" i="37"/>
  <c r="F220" i="37"/>
  <c r="B221" i="37"/>
  <c r="C221" i="37"/>
  <c r="D221" i="37"/>
  <c r="E221" i="37"/>
  <c r="F221" i="37"/>
  <c r="B222" i="37"/>
  <c r="C222" i="37"/>
  <c r="D222" i="37"/>
  <c r="E222" i="37"/>
  <c r="F222" i="37"/>
  <c r="B223" i="37"/>
  <c r="C223" i="37"/>
  <c r="D223" i="37"/>
  <c r="E223" i="37"/>
  <c r="F223" i="37"/>
  <c r="F219" i="37"/>
  <c r="E219" i="37"/>
  <c r="C219" i="37"/>
  <c r="D219" i="37"/>
  <c r="B219" i="37"/>
  <c r="B196" i="37"/>
  <c r="C196" i="37"/>
  <c r="D196" i="37"/>
  <c r="E196" i="37"/>
  <c r="F196" i="37"/>
  <c r="B197" i="37"/>
  <c r="C197" i="37"/>
  <c r="D197" i="37"/>
  <c r="E197" i="37"/>
  <c r="F197" i="37"/>
  <c r="B198" i="37"/>
  <c r="C198" i="37"/>
  <c r="D198" i="37"/>
  <c r="E198" i="37"/>
  <c r="F198" i="37"/>
  <c r="B199" i="37"/>
  <c r="C199" i="37"/>
  <c r="D199" i="37"/>
  <c r="E199" i="37"/>
  <c r="F199" i="37"/>
  <c r="B180" i="37"/>
  <c r="C180" i="37"/>
  <c r="D180" i="37"/>
  <c r="E180" i="37"/>
  <c r="F180" i="37"/>
  <c r="B181" i="37"/>
  <c r="C181" i="37"/>
  <c r="D181" i="37"/>
  <c r="E181" i="37"/>
  <c r="F181" i="37"/>
  <c r="B182" i="37"/>
  <c r="C182" i="37"/>
  <c r="D182" i="37"/>
  <c r="E182" i="37"/>
  <c r="F182" i="37"/>
  <c r="B183" i="37"/>
  <c r="C183" i="37"/>
  <c r="D183" i="37"/>
  <c r="E183" i="37"/>
  <c r="F183" i="37"/>
  <c r="B184" i="37"/>
  <c r="C184" i="37"/>
  <c r="D184" i="37"/>
  <c r="E184" i="37"/>
  <c r="F184" i="37"/>
  <c r="B150" i="37"/>
  <c r="C150" i="37"/>
  <c r="D150" i="37"/>
  <c r="E150" i="37"/>
  <c r="F150" i="37"/>
  <c r="B260" i="36"/>
  <c r="C260" i="36"/>
  <c r="D260" i="36"/>
  <c r="E260" i="36"/>
  <c r="F260" i="36"/>
  <c r="B261" i="36"/>
  <c r="C261" i="36"/>
  <c r="D261" i="36"/>
  <c r="E261" i="36"/>
  <c r="F261" i="36"/>
  <c r="B233" i="36"/>
  <c r="C233" i="36"/>
  <c r="D233" i="36"/>
  <c r="E233" i="36"/>
  <c r="F233" i="36"/>
  <c r="B234" i="36"/>
  <c r="C234" i="36"/>
  <c r="D234" i="36"/>
  <c r="E234" i="36"/>
  <c r="F234" i="36"/>
  <c r="E226" i="36"/>
  <c r="B170" i="36"/>
  <c r="C170" i="36"/>
  <c r="D170" i="36"/>
  <c r="E170" i="36"/>
  <c r="F170" i="36"/>
  <c r="B197" i="28"/>
  <c r="C197" i="28"/>
  <c r="D197" i="28"/>
  <c r="E197" i="28"/>
  <c r="F197" i="28"/>
  <c r="B198" i="28"/>
  <c r="C198" i="28"/>
  <c r="D198" i="28"/>
  <c r="E198" i="28"/>
  <c r="F198" i="28"/>
  <c r="B199" i="28"/>
  <c r="C199" i="28"/>
  <c r="D199" i="28"/>
  <c r="E199" i="28"/>
  <c r="F199" i="28"/>
  <c r="B200" i="28"/>
  <c r="C200" i="28"/>
  <c r="D200" i="28"/>
  <c r="E200" i="28"/>
  <c r="F200" i="28"/>
  <c r="F196" i="28"/>
  <c r="E196" i="28"/>
  <c r="C196" i="28"/>
  <c r="D196" i="28"/>
  <c r="B196" i="28"/>
  <c r="B179" i="28"/>
  <c r="C179" i="28"/>
  <c r="D179" i="28"/>
  <c r="E179" i="28"/>
  <c r="F179" i="28"/>
  <c r="B180" i="28"/>
  <c r="C180" i="28"/>
  <c r="D180" i="28"/>
  <c r="E180" i="28"/>
  <c r="F180" i="28"/>
  <c r="B181" i="28"/>
  <c r="C181" i="28"/>
  <c r="D181" i="28"/>
  <c r="E181" i="28"/>
  <c r="F181" i="28"/>
  <c r="B182" i="28"/>
  <c r="C182" i="28"/>
  <c r="D182" i="28"/>
  <c r="E182" i="28"/>
  <c r="F182" i="28"/>
  <c r="F178" i="28"/>
  <c r="E178" i="28"/>
  <c r="C178" i="28"/>
  <c r="D178" i="28"/>
  <c r="B178" i="28"/>
  <c r="B172" i="28"/>
  <c r="C172" i="28"/>
  <c r="D172" i="28"/>
  <c r="E172" i="28"/>
  <c r="F172" i="28"/>
  <c r="B173" i="28"/>
  <c r="C173" i="28"/>
  <c r="D173" i="28"/>
  <c r="E173" i="28"/>
  <c r="F173" i="28"/>
  <c r="B134" i="28"/>
  <c r="C134" i="28"/>
  <c r="D134" i="28"/>
  <c r="E134" i="28"/>
  <c r="F134" i="28"/>
  <c r="B135" i="28"/>
  <c r="C135" i="28"/>
  <c r="D135" i="28"/>
  <c r="E135" i="28"/>
  <c r="F135" i="28"/>
  <c r="B136" i="28"/>
  <c r="C136" i="28"/>
  <c r="D136" i="28"/>
  <c r="E136" i="28"/>
  <c r="F136" i="28"/>
  <c r="B137" i="28"/>
  <c r="C137" i="28"/>
  <c r="D137" i="28"/>
  <c r="E137" i="28"/>
  <c r="F137" i="28"/>
  <c r="H44" i="15"/>
  <c r="G44" i="15"/>
  <c r="K41" i="15"/>
  <c r="K42" i="15"/>
  <c r="K19" i="15"/>
  <c r="K20" i="15"/>
  <c r="K21" i="15"/>
  <c r="K22" i="15"/>
  <c r="K25" i="15"/>
  <c r="K26" i="15"/>
  <c r="K27" i="15"/>
  <c r="K28" i="15"/>
  <c r="K29" i="15"/>
  <c r="K32" i="15"/>
  <c r="K33" i="15"/>
  <c r="K34" i="15"/>
  <c r="K35" i="15"/>
  <c r="K36" i="15"/>
  <c r="K39" i="15"/>
  <c r="K5" i="15"/>
  <c r="K6" i="15"/>
  <c r="K7" i="15"/>
  <c r="K8" i="15"/>
  <c r="K9" i="15"/>
  <c r="K40" i="15"/>
  <c r="K33" i="14"/>
  <c r="K34" i="14"/>
  <c r="K37" i="14"/>
  <c r="K38" i="14"/>
  <c r="K39" i="14"/>
  <c r="K40" i="14"/>
  <c r="K41" i="14"/>
  <c r="K44" i="14"/>
  <c r="K45" i="14"/>
  <c r="K46" i="14"/>
  <c r="K47" i="14"/>
  <c r="K48" i="14"/>
  <c r="K6" i="13"/>
  <c r="K7" i="13"/>
  <c r="K8" i="13"/>
  <c r="K9" i="13"/>
  <c r="K21" i="13"/>
  <c r="K22" i="13"/>
  <c r="K25" i="13"/>
  <c r="K26" i="13"/>
  <c r="K27" i="13"/>
  <c r="K28" i="13"/>
  <c r="K29" i="13"/>
  <c r="K32" i="13"/>
  <c r="K33" i="13"/>
  <c r="K34" i="13"/>
  <c r="K35" i="13"/>
  <c r="K36" i="13"/>
  <c r="K39" i="13"/>
  <c r="K40" i="13"/>
  <c r="K41" i="13"/>
  <c r="K42" i="13"/>
  <c r="K43" i="13"/>
  <c r="K100" i="12"/>
  <c r="K101" i="12"/>
  <c r="K102" i="12"/>
  <c r="K105" i="12"/>
  <c r="K106" i="12"/>
  <c r="K107" i="12"/>
  <c r="K108" i="12"/>
  <c r="K109" i="12"/>
  <c r="K110" i="12"/>
  <c r="K111" i="12"/>
  <c r="K90" i="12"/>
  <c r="K91" i="12"/>
  <c r="K92" i="12"/>
  <c r="K93" i="12"/>
  <c r="K33" i="11"/>
  <c r="K34" i="11"/>
  <c r="K6" i="11"/>
  <c r="K7" i="11"/>
  <c r="K8" i="11"/>
  <c r="K9" i="11"/>
  <c r="K16" i="11"/>
  <c r="K21" i="11"/>
  <c r="K22" i="11"/>
  <c r="K23" i="11"/>
  <c r="K27" i="11"/>
  <c r="K28" i="11"/>
  <c r="K29" i="11"/>
  <c r="B118" i="39"/>
  <c r="C118" i="39"/>
  <c r="D118" i="39"/>
  <c r="E118" i="39"/>
  <c r="F118" i="39"/>
  <c r="B119" i="39"/>
  <c r="C119" i="39"/>
  <c r="D119" i="39"/>
  <c r="E119" i="39"/>
  <c r="F119" i="39"/>
  <c r="B120" i="39"/>
  <c r="C120" i="39"/>
  <c r="D120" i="39"/>
  <c r="E120" i="39"/>
  <c r="F120" i="39"/>
  <c r="B121" i="39"/>
  <c r="C121" i="39"/>
  <c r="D121" i="39"/>
  <c r="E121" i="39"/>
  <c r="F121" i="39"/>
  <c r="F117" i="39"/>
  <c r="E117" i="39"/>
  <c r="C117" i="39"/>
  <c r="D117" i="39"/>
  <c r="B117" i="39"/>
  <c r="B146" i="38"/>
  <c r="C146" i="38"/>
  <c r="D146" i="38"/>
  <c r="E146" i="38"/>
  <c r="F146" i="38"/>
  <c r="B147" i="38"/>
  <c r="C147" i="38"/>
  <c r="D147" i="38"/>
  <c r="E147" i="38"/>
  <c r="F147" i="38"/>
  <c r="B148" i="38"/>
  <c r="C148" i="38"/>
  <c r="D148" i="38"/>
  <c r="E148" i="38"/>
  <c r="F148" i="38"/>
  <c r="B139" i="37"/>
  <c r="C139" i="37"/>
  <c r="D139" i="37"/>
  <c r="E139" i="37"/>
  <c r="F139" i="37"/>
  <c r="B140" i="37"/>
  <c r="C140" i="37"/>
  <c r="D140" i="37"/>
  <c r="E140" i="37"/>
  <c r="F140" i="37"/>
  <c r="B141" i="37"/>
  <c r="C141" i="37"/>
  <c r="D141" i="37"/>
  <c r="E141" i="37"/>
  <c r="F141" i="37"/>
  <c r="B158" i="36"/>
  <c r="C158" i="36"/>
  <c r="D158" i="36"/>
  <c r="E158" i="36"/>
  <c r="F158" i="36"/>
  <c r="B159" i="36"/>
  <c r="C159" i="36"/>
  <c r="D159" i="36"/>
  <c r="E159" i="36"/>
  <c r="F159" i="36"/>
  <c r="B160" i="36"/>
  <c r="C160" i="36"/>
  <c r="D160" i="36"/>
  <c r="E160" i="36"/>
  <c r="F160" i="36"/>
  <c r="B161" i="36"/>
  <c r="C161" i="36"/>
  <c r="D161" i="36"/>
  <c r="E161" i="36"/>
  <c r="F161" i="36"/>
  <c r="F157" i="36"/>
  <c r="E157" i="36"/>
  <c r="C157" i="36"/>
  <c r="D157" i="36"/>
  <c r="B157" i="36"/>
  <c r="K33" i="4"/>
  <c r="K34" i="4"/>
  <c r="K35" i="4"/>
  <c r="K38" i="5"/>
  <c r="K39" i="5"/>
  <c r="K23" i="4"/>
  <c r="K22" i="4"/>
  <c r="K21" i="4"/>
  <c r="K12" i="4"/>
  <c r="K13" i="4"/>
  <c r="K14" i="4"/>
  <c r="K15" i="4"/>
  <c r="K16" i="4"/>
  <c r="K28" i="4"/>
  <c r="K29" i="4"/>
  <c r="K30" i="4"/>
  <c r="K36" i="4"/>
  <c r="K37" i="4"/>
  <c r="B109" i="39"/>
  <c r="C109" i="39"/>
  <c r="D109" i="39"/>
  <c r="E109" i="39"/>
  <c r="F109" i="39"/>
  <c r="B110" i="39"/>
  <c r="C110" i="39"/>
  <c r="D110" i="39"/>
  <c r="E110" i="39"/>
  <c r="F110" i="39"/>
  <c r="B111" i="39"/>
  <c r="C111" i="39"/>
  <c r="D111" i="39"/>
  <c r="E111" i="39"/>
  <c r="F111" i="39"/>
  <c r="B112" i="39"/>
  <c r="C112" i="39"/>
  <c r="D112" i="39"/>
  <c r="E112" i="39"/>
  <c r="F112" i="39"/>
  <c r="F108" i="39"/>
  <c r="E108" i="39"/>
  <c r="C108" i="39"/>
  <c r="D108" i="39"/>
  <c r="B108" i="39"/>
  <c r="B138" i="38"/>
  <c r="C138" i="38"/>
  <c r="D138" i="38"/>
  <c r="E138" i="38"/>
  <c r="F138" i="38"/>
  <c r="B139" i="38"/>
  <c r="C139" i="38"/>
  <c r="D139" i="38"/>
  <c r="E139" i="38"/>
  <c r="F139" i="38"/>
  <c r="B130" i="37"/>
  <c r="C130" i="37"/>
  <c r="D130" i="37"/>
  <c r="E130" i="37"/>
  <c r="F130" i="37"/>
  <c r="B131" i="37"/>
  <c r="C131" i="37"/>
  <c r="D131" i="37"/>
  <c r="E131" i="37"/>
  <c r="F131" i="37"/>
  <c r="B132" i="37"/>
  <c r="C132" i="37"/>
  <c r="D132" i="37"/>
  <c r="E132" i="37"/>
  <c r="F132" i="37"/>
  <c r="B152" i="36"/>
  <c r="C152" i="36"/>
  <c r="D152" i="36"/>
  <c r="E152" i="36"/>
  <c r="F152" i="36"/>
  <c r="B116" i="28"/>
  <c r="C116" i="28"/>
  <c r="D116" i="28"/>
  <c r="E116" i="28"/>
  <c r="F116" i="28"/>
  <c r="B117" i="28"/>
  <c r="C117" i="28"/>
  <c r="D117" i="28"/>
  <c r="E117" i="28"/>
  <c r="F117" i="28"/>
  <c r="B118" i="28"/>
  <c r="C118" i="28"/>
  <c r="D118" i="28"/>
  <c r="E118" i="28"/>
  <c r="F118" i="28"/>
  <c r="B119" i="28"/>
  <c r="C119" i="28"/>
  <c r="D119" i="28"/>
  <c r="E119" i="28"/>
  <c r="F119" i="28"/>
  <c r="K43" i="3"/>
  <c r="K44" i="3"/>
  <c r="K35" i="3"/>
  <c r="K36" i="3"/>
  <c r="K37" i="3"/>
  <c r="K6" i="3"/>
  <c r="K7" i="3"/>
  <c r="K8" i="3"/>
  <c r="K9" i="3"/>
  <c r="B100" i="39"/>
  <c r="C100" i="39"/>
  <c r="D100" i="39"/>
  <c r="E100" i="39"/>
  <c r="F100" i="39"/>
  <c r="B101" i="39"/>
  <c r="C101" i="39"/>
  <c r="D101" i="39"/>
  <c r="E101" i="39"/>
  <c r="F101" i="39"/>
  <c r="B102" i="39"/>
  <c r="C102" i="39"/>
  <c r="D102" i="39"/>
  <c r="E102" i="39"/>
  <c r="F102" i="39"/>
  <c r="B103" i="39"/>
  <c r="C103" i="39"/>
  <c r="D103" i="39"/>
  <c r="E103" i="39"/>
  <c r="F103" i="39"/>
  <c r="F99" i="39"/>
  <c r="E99" i="39"/>
  <c r="C99" i="39"/>
  <c r="D99" i="39"/>
  <c r="B99" i="39"/>
  <c r="B127" i="38"/>
  <c r="C127" i="38"/>
  <c r="D127" i="38"/>
  <c r="E127" i="38"/>
  <c r="F127" i="38"/>
  <c r="B128" i="38"/>
  <c r="C128" i="38"/>
  <c r="D128" i="38"/>
  <c r="E128" i="38"/>
  <c r="F128" i="38"/>
  <c r="B129" i="38"/>
  <c r="C129" i="38"/>
  <c r="D129" i="38"/>
  <c r="E129" i="38"/>
  <c r="F129" i="38"/>
  <c r="B130" i="38"/>
  <c r="C130" i="38"/>
  <c r="D130" i="38"/>
  <c r="E130" i="38"/>
  <c r="F130" i="38"/>
  <c r="F126" i="38"/>
  <c r="E126" i="38"/>
  <c r="C126" i="38"/>
  <c r="D126" i="38"/>
  <c r="B126" i="38"/>
  <c r="B122" i="37"/>
  <c r="C122" i="37"/>
  <c r="D122" i="37"/>
  <c r="E122" i="37"/>
  <c r="F122" i="37"/>
  <c r="B123" i="37"/>
  <c r="C123" i="37"/>
  <c r="D123" i="37"/>
  <c r="E123" i="37"/>
  <c r="F123" i="37"/>
  <c r="B107" i="28"/>
  <c r="C107" i="28"/>
  <c r="D107" i="28"/>
  <c r="E107" i="28"/>
  <c r="F107" i="28"/>
  <c r="B108" i="28"/>
  <c r="C108" i="28"/>
  <c r="D108" i="28"/>
  <c r="E108" i="28"/>
  <c r="F108" i="28"/>
  <c r="B109" i="28"/>
  <c r="C109" i="28"/>
  <c r="D109" i="28"/>
  <c r="E109" i="28"/>
  <c r="F109" i="28"/>
  <c r="B110" i="28"/>
  <c r="C110" i="28"/>
  <c r="D110" i="28"/>
  <c r="E110" i="28"/>
  <c r="F110" i="28"/>
  <c r="H51" i="2"/>
  <c r="K33" i="2"/>
  <c r="K34" i="2"/>
  <c r="K35" i="2"/>
  <c r="K36" i="2"/>
  <c r="K39" i="2"/>
  <c r="K40" i="2"/>
  <c r="K41" i="2"/>
  <c r="K42" i="2"/>
  <c r="K43" i="2"/>
  <c r="K46" i="2"/>
  <c r="K47" i="2"/>
  <c r="K48" i="2"/>
  <c r="K49" i="2"/>
  <c r="K50" i="2"/>
  <c r="K6" i="2"/>
  <c r="K7" i="2"/>
  <c r="K8" i="2"/>
  <c r="K9" i="2"/>
  <c r="B91" i="39"/>
  <c r="C91" i="39"/>
  <c r="D91" i="39"/>
  <c r="E91" i="39"/>
  <c r="F91" i="39"/>
  <c r="B92" i="39"/>
  <c r="C92" i="39"/>
  <c r="D92" i="39"/>
  <c r="E92" i="39"/>
  <c r="F92" i="39"/>
  <c r="B93" i="39"/>
  <c r="C93" i="39"/>
  <c r="D93" i="39"/>
  <c r="E93" i="39"/>
  <c r="F93" i="39"/>
  <c r="B94" i="39"/>
  <c r="C94" i="39"/>
  <c r="D94" i="39"/>
  <c r="E94" i="39"/>
  <c r="F94" i="39"/>
  <c r="F90" i="39"/>
  <c r="E90" i="39"/>
  <c r="C90" i="39"/>
  <c r="D90" i="39"/>
  <c r="B90" i="39"/>
  <c r="B121" i="38"/>
  <c r="C121" i="38"/>
  <c r="D121" i="38"/>
  <c r="E121" i="38"/>
  <c r="F121" i="38"/>
  <c r="B110" i="37"/>
  <c r="C110" i="37"/>
  <c r="D110" i="37"/>
  <c r="E110" i="37"/>
  <c r="F110" i="37"/>
  <c r="B122" i="36"/>
  <c r="C122" i="36"/>
  <c r="D122" i="36"/>
  <c r="E122" i="36"/>
  <c r="F122" i="36"/>
  <c r="K32" i="5"/>
  <c r="K25" i="5"/>
  <c r="K24" i="5"/>
  <c r="K23" i="5"/>
  <c r="K22" i="5"/>
  <c r="K18" i="5"/>
  <c r="K10" i="5"/>
  <c r="K11" i="5"/>
  <c r="B82" i="39"/>
  <c r="C82" i="39"/>
  <c r="D82" i="39"/>
  <c r="E82" i="39"/>
  <c r="F82" i="39"/>
  <c r="B83" i="39"/>
  <c r="C83" i="39"/>
  <c r="D83" i="39"/>
  <c r="E83" i="39"/>
  <c r="F83" i="39"/>
  <c r="B84" i="39"/>
  <c r="C84" i="39"/>
  <c r="D84" i="39"/>
  <c r="E84" i="39"/>
  <c r="F84" i="39"/>
  <c r="B85" i="39"/>
  <c r="C85" i="39"/>
  <c r="D85" i="39"/>
  <c r="E85" i="39"/>
  <c r="F85" i="39"/>
  <c r="F81" i="39"/>
  <c r="E81" i="39"/>
  <c r="C81" i="39"/>
  <c r="D81" i="39"/>
  <c r="B109" i="38"/>
  <c r="C109" i="38"/>
  <c r="D109" i="38"/>
  <c r="E109" i="38"/>
  <c r="F109" i="38"/>
  <c r="B110" i="38"/>
  <c r="C110" i="38"/>
  <c r="D110" i="38"/>
  <c r="E110" i="38"/>
  <c r="F110" i="38"/>
  <c r="B111" i="38"/>
  <c r="C111" i="38"/>
  <c r="D111" i="38"/>
  <c r="E111" i="38"/>
  <c r="F111" i="38"/>
  <c r="B112" i="38"/>
  <c r="C112" i="38"/>
  <c r="D112" i="38"/>
  <c r="E112" i="38"/>
  <c r="F112" i="38"/>
  <c r="F108" i="38"/>
  <c r="E108" i="38"/>
  <c r="C108" i="38"/>
  <c r="D108" i="38"/>
  <c r="B98" i="37"/>
  <c r="C98" i="37"/>
  <c r="D98" i="37"/>
  <c r="E98" i="37"/>
  <c r="F98" i="37"/>
  <c r="B99" i="37"/>
  <c r="C99" i="37"/>
  <c r="D99" i="37"/>
  <c r="E99" i="37"/>
  <c r="F99" i="37"/>
  <c r="B100" i="37"/>
  <c r="C100" i="37"/>
  <c r="D100" i="37"/>
  <c r="E100" i="37"/>
  <c r="F100" i="37"/>
  <c r="B101" i="37"/>
  <c r="C101" i="37"/>
  <c r="D101" i="37"/>
  <c r="E101" i="37"/>
  <c r="F101" i="37"/>
  <c r="F97" i="37"/>
  <c r="E97" i="37"/>
  <c r="C97" i="37"/>
  <c r="D97" i="37"/>
  <c r="B110" i="36"/>
  <c r="C110" i="36"/>
  <c r="D110" i="36"/>
  <c r="E110" i="36"/>
  <c r="F110" i="36"/>
  <c r="B111" i="36"/>
  <c r="C111" i="36"/>
  <c r="D111" i="36"/>
  <c r="E111" i="36"/>
  <c r="F111" i="36"/>
  <c r="B112" i="36"/>
  <c r="C112" i="36"/>
  <c r="D112" i="36"/>
  <c r="E112" i="36"/>
  <c r="F112" i="36"/>
  <c r="B113" i="36"/>
  <c r="C113" i="36"/>
  <c r="D113" i="36"/>
  <c r="E113" i="36"/>
  <c r="F113" i="36"/>
  <c r="F109" i="36"/>
  <c r="E109" i="36"/>
  <c r="C109" i="36"/>
  <c r="D109" i="36"/>
  <c r="B81" i="39"/>
  <c r="B108" i="38"/>
  <c r="B97" i="37"/>
  <c r="B109" i="36"/>
  <c r="B88" i="28"/>
  <c r="C88" i="28"/>
  <c r="D88" i="28"/>
  <c r="E88" i="28"/>
  <c r="F88" i="28"/>
  <c r="B89" i="28"/>
  <c r="C89" i="28"/>
  <c r="D89" i="28"/>
  <c r="E89" i="28"/>
  <c r="F89" i="28"/>
  <c r="B90" i="28"/>
  <c r="C90" i="28"/>
  <c r="D90" i="28"/>
  <c r="E90" i="28"/>
  <c r="F90" i="28"/>
  <c r="K7" i="10"/>
  <c r="K8" i="10"/>
  <c r="K9" i="10"/>
  <c r="K12" i="10"/>
  <c r="K13" i="10"/>
  <c r="K14" i="10"/>
  <c r="K15" i="10"/>
  <c r="K16" i="10"/>
  <c r="K19" i="10"/>
  <c r="K20" i="10"/>
  <c r="K21" i="10"/>
  <c r="K22" i="10"/>
  <c r="K23" i="10"/>
  <c r="K26" i="10"/>
  <c r="K27" i="10"/>
  <c r="K28" i="10"/>
  <c r="K29" i="10"/>
  <c r="K30" i="10"/>
  <c r="K33" i="10"/>
  <c r="K34" i="10"/>
  <c r="K35" i="10"/>
  <c r="K36" i="10"/>
  <c r="K37" i="10"/>
  <c r="K6" i="9"/>
  <c r="K7" i="9"/>
  <c r="K8" i="9"/>
  <c r="K9" i="9"/>
  <c r="B73" i="39"/>
  <c r="C73" i="39"/>
  <c r="D73" i="39"/>
  <c r="E73" i="39"/>
  <c r="F73" i="39"/>
  <c r="B74" i="39"/>
  <c r="C74" i="39"/>
  <c r="D74" i="39"/>
  <c r="E74" i="39"/>
  <c r="F74" i="39"/>
  <c r="B75" i="39"/>
  <c r="C75" i="39"/>
  <c r="D75" i="39"/>
  <c r="E75" i="39"/>
  <c r="F75" i="39"/>
  <c r="B76" i="39"/>
  <c r="C76" i="39"/>
  <c r="D76" i="39"/>
  <c r="E76" i="39"/>
  <c r="F76" i="39"/>
  <c r="F72" i="39"/>
  <c r="E72" i="39"/>
  <c r="C72" i="39"/>
  <c r="D72" i="39"/>
  <c r="B72" i="39"/>
  <c r="B100" i="38"/>
  <c r="C100" i="38"/>
  <c r="D100" i="38"/>
  <c r="E100" i="38"/>
  <c r="F100" i="38"/>
  <c r="B101" i="38"/>
  <c r="C101" i="38"/>
  <c r="D101" i="38"/>
  <c r="E101" i="38"/>
  <c r="F101" i="38"/>
  <c r="B102" i="38"/>
  <c r="C102" i="38"/>
  <c r="D102" i="38"/>
  <c r="E102" i="38"/>
  <c r="F102" i="38"/>
  <c r="B103" i="38"/>
  <c r="C103" i="38"/>
  <c r="D103" i="38"/>
  <c r="E103" i="38"/>
  <c r="F103" i="38"/>
  <c r="F99" i="38"/>
  <c r="E99" i="38"/>
  <c r="C99" i="38"/>
  <c r="D99" i="38"/>
  <c r="B99" i="38"/>
  <c r="B89" i="37"/>
  <c r="C89" i="37"/>
  <c r="D89" i="37"/>
  <c r="E89" i="37"/>
  <c r="F89" i="37"/>
  <c r="B90" i="37"/>
  <c r="C90" i="37"/>
  <c r="D90" i="37"/>
  <c r="E90" i="37"/>
  <c r="F90" i="37"/>
  <c r="B91" i="37"/>
  <c r="C91" i="37"/>
  <c r="D91" i="37"/>
  <c r="E91" i="37"/>
  <c r="F91" i="37"/>
  <c r="B92" i="37"/>
  <c r="C92" i="37"/>
  <c r="D92" i="37"/>
  <c r="E92" i="37"/>
  <c r="F92" i="37"/>
  <c r="F88" i="37"/>
  <c r="E88" i="37"/>
  <c r="C88" i="37"/>
  <c r="D88" i="37"/>
  <c r="B88" i="37"/>
  <c r="B101" i="36"/>
  <c r="C101" i="36"/>
  <c r="D101" i="36"/>
  <c r="E101" i="36"/>
  <c r="F101" i="36"/>
  <c r="B102" i="36"/>
  <c r="C102" i="36"/>
  <c r="D102" i="36"/>
  <c r="E102" i="36"/>
  <c r="F102" i="36"/>
  <c r="B103" i="36"/>
  <c r="C103" i="36"/>
  <c r="D103" i="36"/>
  <c r="E103" i="36"/>
  <c r="F103" i="36"/>
  <c r="B104" i="36"/>
  <c r="C104" i="36"/>
  <c r="D104" i="36"/>
  <c r="E104" i="36"/>
  <c r="F104" i="36"/>
  <c r="B78" i="28"/>
  <c r="C78" i="28"/>
  <c r="D78" i="28"/>
  <c r="E78" i="28"/>
  <c r="F78" i="28"/>
  <c r="B79" i="28"/>
  <c r="C79" i="28"/>
  <c r="D79" i="28"/>
  <c r="E79" i="28"/>
  <c r="F79" i="28"/>
  <c r="B80" i="28"/>
  <c r="C80" i="28"/>
  <c r="D80" i="28"/>
  <c r="E80" i="28"/>
  <c r="F80" i="28"/>
  <c r="B81" i="28"/>
  <c r="C81" i="28"/>
  <c r="D81" i="28"/>
  <c r="E81" i="28"/>
  <c r="F81" i="28"/>
  <c r="F77" i="28"/>
  <c r="E77" i="28"/>
  <c r="C77" i="28"/>
  <c r="D77" i="28"/>
  <c r="B77" i="28"/>
  <c r="K39" i="9"/>
  <c r="K40" i="9"/>
  <c r="K41" i="9"/>
  <c r="K42" i="9"/>
  <c r="K34" i="9"/>
  <c r="K35" i="9"/>
  <c r="K32" i="9"/>
  <c r="K33" i="9"/>
  <c r="K31" i="9"/>
  <c r="K25" i="9"/>
  <c r="K26" i="9"/>
  <c r="K27" i="9"/>
  <c r="K28" i="9"/>
  <c r="K24" i="9"/>
  <c r="K5" i="9"/>
  <c r="K18" i="9"/>
  <c r="K19" i="9"/>
  <c r="K20" i="9"/>
  <c r="K21" i="9"/>
  <c r="B59" i="39"/>
  <c r="C59" i="39"/>
  <c r="D59" i="39"/>
  <c r="E59" i="39"/>
  <c r="F59" i="39"/>
  <c r="B60" i="39"/>
  <c r="C60" i="39"/>
  <c r="D60" i="39"/>
  <c r="E60" i="39"/>
  <c r="F60" i="39"/>
  <c r="B61" i="39"/>
  <c r="C61" i="39"/>
  <c r="D61" i="39"/>
  <c r="E61" i="39"/>
  <c r="F61" i="39"/>
  <c r="B62" i="39"/>
  <c r="C62" i="39"/>
  <c r="D62" i="39"/>
  <c r="E62" i="39"/>
  <c r="F62" i="39"/>
  <c r="B63" i="39"/>
  <c r="C63" i="39"/>
  <c r="D63" i="39"/>
  <c r="E63" i="39"/>
  <c r="F63" i="39"/>
  <c r="B64" i="39"/>
  <c r="C64" i="39"/>
  <c r="D64" i="39"/>
  <c r="E64" i="39"/>
  <c r="F64" i="39"/>
  <c r="B65" i="39"/>
  <c r="C65" i="39"/>
  <c r="D65" i="39"/>
  <c r="E65" i="39"/>
  <c r="F65" i="39"/>
  <c r="B66" i="39"/>
  <c r="C66" i="39"/>
  <c r="D66" i="39"/>
  <c r="E66" i="39"/>
  <c r="F66" i="39"/>
  <c r="B67" i="39"/>
  <c r="C67" i="39"/>
  <c r="D67" i="39"/>
  <c r="E67" i="39"/>
  <c r="F67" i="39"/>
  <c r="F58" i="39"/>
  <c r="E58" i="39"/>
  <c r="C58" i="39"/>
  <c r="D58" i="39"/>
  <c r="B58" i="39"/>
  <c r="B86" i="38"/>
  <c r="C86" i="38"/>
  <c r="D86" i="38"/>
  <c r="E86" i="38"/>
  <c r="F86" i="38"/>
  <c r="B87" i="38"/>
  <c r="C87" i="38"/>
  <c r="D87" i="38"/>
  <c r="E87" i="38"/>
  <c r="F87" i="38"/>
  <c r="B88" i="38"/>
  <c r="C88" i="38"/>
  <c r="D88" i="38"/>
  <c r="E88" i="38"/>
  <c r="F88" i="38"/>
  <c r="B89" i="38"/>
  <c r="C89" i="38"/>
  <c r="D89" i="38"/>
  <c r="E89" i="38"/>
  <c r="F89" i="38"/>
  <c r="B90" i="38"/>
  <c r="C90" i="38"/>
  <c r="D90" i="38"/>
  <c r="E90" i="38"/>
  <c r="F90" i="38"/>
  <c r="B91" i="38"/>
  <c r="C91" i="38"/>
  <c r="D91" i="38"/>
  <c r="E91" i="38"/>
  <c r="F91" i="38"/>
  <c r="B92" i="38"/>
  <c r="C92" i="38"/>
  <c r="D92" i="38"/>
  <c r="E92" i="38"/>
  <c r="F92" i="38"/>
  <c r="B93" i="38"/>
  <c r="C93" i="38"/>
  <c r="D93" i="38"/>
  <c r="E93" i="38"/>
  <c r="F93" i="38"/>
  <c r="B94" i="38"/>
  <c r="C94" i="38"/>
  <c r="D94" i="38"/>
  <c r="E94" i="38"/>
  <c r="F94" i="38"/>
  <c r="B80" i="37"/>
  <c r="C80" i="37"/>
  <c r="D80" i="37"/>
  <c r="E80" i="37"/>
  <c r="F80" i="37"/>
  <c r="B81" i="37"/>
  <c r="C81" i="37"/>
  <c r="D81" i="37"/>
  <c r="E81" i="37"/>
  <c r="F81" i="37"/>
  <c r="B82" i="37"/>
  <c r="C82" i="37"/>
  <c r="D82" i="37"/>
  <c r="E82" i="37"/>
  <c r="F82" i="37"/>
  <c r="B83" i="37"/>
  <c r="C83" i="37"/>
  <c r="D83" i="37"/>
  <c r="E83" i="37"/>
  <c r="F83" i="37"/>
  <c r="B82" i="36"/>
  <c r="C82" i="36"/>
  <c r="D82" i="36"/>
  <c r="E82" i="36"/>
  <c r="F82" i="36"/>
  <c r="B83" i="36"/>
  <c r="C83" i="36"/>
  <c r="D83" i="36"/>
  <c r="E83" i="36"/>
  <c r="F83" i="36"/>
  <c r="B84" i="36"/>
  <c r="C84" i="36"/>
  <c r="D84" i="36"/>
  <c r="E84" i="36"/>
  <c r="F84" i="36"/>
  <c r="B85" i="36"/>
  <c r="C85" i="36"/>
  <c r="D85" i="36"/>
  <c r="E85" i="36"/>
  <c r="F85" i="36"/>
  <c r="B86" i="36"/>
  <c r="C86" i="36"/>
  <c r="D86" i="36"/>
  <c r="E86" i="36"/>
  <c r="F86" i="36"/>
  <c r="B87" i="36"/>
  <c r="C87" i="36"/>
  <c r="D87" i="36"/>
  <c r="E87" i="36"/>
  <c r="F87" i="36"/>
  <c r="B88" i="36"/>
  <c r="C88" i="36"/>
  <c r="D88" i="36"/>
  <c r="E88" i="36"/>
  <c r="F88" i="36"/>
  <c r="B89" i="36"/>
  <c r="C89" i="36"/>
  <c r="D89" i="36"/>
  <c r="E89" i="36"/>
  <c r="F89" i="36"/>
  <c r="B90" i="36"/>
  <c r="C90" i="36"/>
  <c r="D90" i="36"/>
  <c r="E90" i="36"/>
  <c r="F90" i="36"/>
  <c r="F81" i="36"/>
  <c r="E81" i="36"/>
  <c r="C81" i="36"/>
  <c r="D81" i="36"/>
  <c r="B81" i="36"/>
  <c r="B64" i="28"/>
  <c r="C64" i="28"/>
  <c r="D64" i="28"/>
  <c r="E64" i="28"/>
  <c r="F64" i="28"/>
  <c r="B65" i="28"/>
  <c r="C65" i="28"/>
  <c r="D65" i="28"/>
  <c r="E65" i="28"/>
  <c r="F65" i="28"/>
  <c r="B66" i="28"/>
  <c r="C66" i="28"/>
  <c r="D66" i="28"/>
  <c r="E66" i="28"/>
  <c r="F66" i="28"/>
  <c r="B67" i="28"/>
  <c r="C67" i="28"/>
  <c r="D67" i="28"/>
  <c r="E67" i="28"/>
  <c r="F67" i="28"/>
  <c r="B68" i="28"/>
  <c r="C68" i="28"/>
  <c r="D68" i="28"/>
  <c r="E68" i="28"/>
  <c r="F68" i="28"/>
  <c r="B69" i="28"/>
  <c r="C69" i="28"/>
  <c r="D69" i="28"/>
  <c r="E69" i="28"/>
  <c r="F69" i="28"/>
  <c r="B70" i="28"/>
  <c r="C70" i="28"/>
  <c r="D70" i="28"/>
  <c r="E70" i="28"/>
  <c r="F70" i="28"/>
  <c r="B71" i="28"/>
  <c r="C71" i="28"/>
  <c r="D71" i="28"/>
  <c r="E71" i="28"/>
  <c r="F71" i="28"/>
  <c r="B72" i="28"/>
  <c r="C72" i="28"/>
  <c r="D72" i="28"/>
  <c r="E72" i="28"/>
  <c r="F72" i="28"/>
  <c r="F63" i="28"/>
  <c r="E63" i="28"/>
  <c r="C63" i="28"/>
  <c r="D63" i="28"/>
  <c r="B63" i="28"/>
  <c r="K61" i="8"/>
  <c r="K62" i="8"/>
  <c r="K63" i="8"/>
  <c r="K64" i="8"/>
  <c r="K65" i="8"/>
  <c r="K66" i="8"/>
  <c r="K67" i="8"/>
  <c r="K68" i="8"/>
  <c r="K6" i="8"/>
  <c r="K7" i="8"/>
  <c r="K8" i="8"/>
  <c r="K9" i="8"/>
  <c r="K10" i="8"/>
  <c r="K11" i="8"/>
  <c r="K12" i="8"/>
  <c r="K13" i="8"/>
  <c r="K14" i="8"/>
  <c r="K5" i="8"/>
  <c r="K18" i="8"/>
  <c r="K19" i="8"/>
  <c r="K20" i="8"/>
  <c r="K21" i="8"/>
  <c r="K22" i="8"/>
  <c r="K23" i="8"/>
  <c r="K24" i="8"/>
  <c r="K25" i="8"/>
  <c r="K26" i="8"/>
  <c r="K17" i="8"/>
  <c r="K54" i="8"/>
  <c r="K55" i="8"/>
  <c r="K56" i="8"/>
  <c r="K57" i="8"/>
  <c r="K69" i="8"/>
  <c r="B45" i="39"/>
  <c r="C45" i="39"/>
  <c r="D45" i="39"/>
  <c r="E45" i="39"/>
  <c r="F45" i="39"/>
  <c r="B46" i="39"/>
  <c r="C46" i="39"/>
  <c r="D46" i="39"/>
  <c r="E46" i="39"/>
  <c r="F46" i="39"/>
  <c r="B47" i="39"/>
  <c r="C47" i="39"/>
  <c r="D47" i="39"/>
  <c r="E47" i="39"/>
  <c r="F47" i="39"/>
  <c r="B48" i="39"/>
  <c r="C48" i="39"/>
  <c r="D48" i="39"/>
  <c r="E48" i="39"/>
  <c r="F48" i="39"/>
  <c r="B49" i="39"/>
  <c r="C49" i="39"/>
  <c r="D49" i="39"/>
  <c r="E49" i="39"/>
  <c r="F49" i="39"/>
  <c r="B50" i="39"/>
  <c r="C50" i="39"/>
  <c r="D50" i="39"/>
  <c r="E50" i="39"/>
  <c r="F50" i="39"/>
  <c r="B51" i="39"/>
  <c r="C51" i="39"/>
  <c r="D51" i="39"/>
  <c r="E51" i="39"/>
  <c r="F51" i="39"/>
  <c r="B52" i="39"/>
  <c r="C52" i="39"/>
  <c r="D52" i="39"/>
  <c r="E52" i="39"/>
  <c r="F52" i="39"/>
  <c r="B53" i="39"/>
  <c r="C53" i="39"/>
  <c r="D53" i="39"/>
  <c r="E53" i="39"/>
  <c r="F53" i="39"/>
  <c r="F44" i="39"/>
  <c r="E44" i="39"/>
  <c r="C44" i="39"/>
  <c r="D44" i="39"/>
  <c r="B44" i="39"/>
  <c r="B79" i="38"/>
  <c r="C79" i="38"/>
  <c r="D79" i="38"/>
  <c r="E79" i="38"/>
  <c r="F79" i="38"/>
  <c r="B80" i="38"/>
  <c r="C80" i="38"/>
  <c r="D80" i="38"/>
  <c r="E80" i="38"/>
  <c r="F80" i="38"/>
  <c r="B45" i="37"/>
  <c r="C45" i="37"/>
  <c r="D45" i="37"/>
  <c r="E45" i="37"/>
  <c r="F45" i="37"/>
  <c r="B46" i="37"/>
  <c r="C46" i="37"/>
  <c r="D46" i="37"/>
  <c r="E46" i="37"/>
  <c r="F46" i="37"/>
  <c r="B47" i="37"/>
  <c r="C47" i="37"/>
  <c r="D47" i="37"/>
  <c r="E47" i="37"/>
  <c r="F47" i="37"/>
  <c r="B48" i="37"/>
  <c r="C48" i="37"/>
  <c r="D48" i="37"/>
  <c r="E48" i="37"/>
  <c r="F48" i="37"/>
  <c r="B49" i="37"/>
  <c r="C49" i="37"/>
  <c r="D49" i="37"/>
  <c r="E49" i="37"/>
  <c r="F49" i="37"/>
  <c r="B50" i="37"/>
  <c r="C50" i="37"/>
  <c r="D50" i="37"/>
  <c r="E50" i="37"/>
  <c r="F50" i="37"/>
  <c r="B51" i="37"/>
  <c r="C51" i="37"/>
  <c r="D51" i="37"/>
  <c r="E51" i="37"/>
  <c r="F51" i="37"/>
  <c r="B72" i="36"/>
  <c r="C72" i="36"/>
  <c r="D72" i="36"/>
  <c r="E72" i="36"/>
  <c r="F72" i="36"/>
  <c r="B73" i="36"/>
  <c r="C73" i="36"/>
  <c r="D73" i="36"/>
  <c r="E73" i="36"/>
  <c r="F73" i="36"/>
  <c r="B74" i="36"/>
  <c r="C74" i="36"/>
  <c r="D74" i="36"/>
  <c r="E74" i="36"/>
  <c r="F74" i="36"/>
  <c r="B75" i="36"/>
  <c r="C75" i="36"/>
  <c r="D75" i="36"/>
  <c r="E75" i="36"/>
  <c r="F75" i="36"/>
  <c r="B76" i="36"/>
  <c r="C76" i="36"/>
  <c r="D76" i="36"/>
  <c r="E76" i="36"/>
  <c r="F76" i="36"/>
  <c r="K32" i="7"/>
  <c r="K33" i="7"/>
  <c r="K34" i="7"/>
  <c r="K35" i="7"/>
  <c r="K45" i="7"/>
  <c r="K46" i="7"/>
  <c r="K47" i="7"/>
  <c r="K48" i="7"/>
  <c r="K49" i="7"/>
  <c r="K50" i="7"/>
  <c r="K51" i="7"/>
  <c r="K52" i="7"/>
  <c r="B21" i="39"/>
  <c r="C21" i="39"/>
  <c r="D21" i="39"/>
  <c r="E21" i="39"/>
  <c r="F21" i="39"/>
  <c r="B22" i="39"/>
  <c r="C22" i="39"/>
  <c r="D22" i="39"/>
  <c r="E22" i="39"/>
  <c r="F22" i="39"/>
  <c r="B23" i="39"/>
  <c r="C23" i="39"/>
  <c r="D23" i="39"/>
  <c r="E23" i="39"/>
  <c r="F23" i="39"/>
  <c r="B24" i="39"/>
  <c r="C24" i="39"/>
  <c r="D24" i="39"/>
  <c r="E24" i="39"/>
  <c r="F24" i="39"/>
  <c r="B25" i="39"/>
  <c r="C25" i="39"/>
  <c r="D25" i="39"/>
  <c r="E25" i="39"/>
  <c r="F25" i="39"/>
  <c r="B26" i="39"/>
  <c r="C26" i="39"/>
  <c r="D26" i="39"/>
  <c r="E26" i="39"/>
  <c r="F26" i="39"/>
  <c r="B27" i="39"/>
  <c r="C27" i="39"/>
  <c r="D27" i="39"/>
  <c r="E27" i="39"/>
  <c r="F27" i="39"/>
  <c r="B28" i="39"/>
  <c r="C28" i="39"/>
  <c r="D28" i="39"/>
  <c r="E28" i="39"/>
  <c r="F28" i="39"/>
  <c r="B29" i="39"/>
  <c r="C29" i="39"/>
  <c r="D29" i="39"/>
  <c r="E29" i="39"/>
  <c r="F29" i="39"/>
  <c r="B30" i="39"/>
  <c r="C30" i="39"/>
  <c r="D30" i="39"/>
  <c r="E30" i="39"/>
  <c r="F30" i="39"/>
  <c r="B31" i="39"/>
  <c r="C31" i="39"/>
  <c r="D31" i="39"/>
  <c r="E31" i="39"/>
  <c r="F31" i="39"/>
  <c r="B32" i="39"/>
  <c r="C32" i="39"/>
  <c r="D32" i="39"/>
  <c r="E32" i="39"/>
  <c r="F32" i="39"/>
  <c r="B33" i="39"/>
  <c r="C33" i="39"/>
  <c r="D33" i="39"/>
  <c r="E33" i="39"/>
  <c r="F33" i="39"/>
  <c r="B34" i="39"/>
  <c r="C34" i="39"/>
  <c r="D34" i="39"/>
  <c r="E34" i="39"/>
  <c r="F34" i="39"/>
  <c r="B35" i="39"/>
  <c r="C35" i="39"/>
  <c r="D35" i="39"/>
  <c r="E35" i="39"/>
  <c r="F35" i="39"/>
  <c r="B36" i="39"/>
  <c r="C36" i="39"/>
  <c r="D36" i="39"/>
  <c r="E36" i="39"/>
  <c r="F36" i="39"/>
  <c r="B37" i="39"/>
  <c r="C37" i="39"/>
  <c r="D37" i="39"/>
  <c r="E37" i="39"/>
  <c r="F37" i="39"/>
  <c r="B38" i="39"/>
  <c r="C38" i="39"/>
  <c r="D38" i="39"/>
  <c r="E38" i="39"/>
  <c r="F38" i="39"/>
  <c r="B39" i="39"/>
  <c r="C39" i="39"/>
  <c r="D39" i="39"/>
  <c r="E39" i="39"/>
  <c r="F39" i="39"/>
  <c r="F20" i="39"/>
  <c r="C20" i="39"/>
  <c r="D20" i="39"/>
  <c r="B20" i="39"/>
  <c r="B29" i="37"/>
  <c r="C29" i="37"/>
  <c r="D29" i="37"/>
  <c r="E29" i="37"/>
  <c r="F29" i="37"/>
  <c r="B30" i="37"/>
  <c r="C30" i="37"/>
  <c r="D30" i="37"/>
  <c r="E30" i="37"/>
  <c r="F30" i="37"/>
  <c r="B31" i="37"/>
  <c r="C31" i="37"/>
  <c r="D31" i="37"/>
  <c r="E31" i="37"/>
  <c r="F31" i="37"/>
  <c r="B32" i="37"/>
  <c r="C32" i="37"/>
  <c r="D32" i="37"/>
  <c r="E32" i="37"/>
  <c r="F32" i="37"/>
  <c r="B52" i="36"/>
  <c r="C52" i="36"/>
  <c r="D52" i="36"/>
  <c r="E52" i="36"/>
  <c r="F52" i="36"/>
  <c r="B53" i="36"/>
  <c r="C53" i="36"/>
  <c r="D53" i="36"/>
  <c r="E53" i="36"/>
  <c r="F53" i="36"/>
  <c r="B54" i="36"/>
  <c r="C54" i="36"/>
  <c r="D54" i="36"/>
  <c r="E54" i="36"/>
  <c r="F54" i="36"/>
  <c r="B55" i="36"/>
  <c r="C55" i="36"/>
  <c r="D55" i="36"/>
  <c r="E55" i="36"/>
  <c r="F55" i="36"/>
  <c r="B56" i="36"/>
  <c r="C56" i="36"/>
  <c r="D56" i="36"/>
  <c r="E56" i="36"/>
  <c r="F56" i="36"/>
  <c r="B57" i="36"/>
  <c r="C57" i="36"/>
  <c r="D57" i="36"/>
  <c r="E57" i="36"/>
  <c r="F57" i="36"/>
  <c r="B7" i="39"/>
  <c r="C7" i="39"/>
  <c r="D7" i="39"/>
  <c r="E7" i="39"/>
  <c r="F7" i="39"/>
  <c r="B8" i="39"/>
  <c r="C8" i="39"/>
  <c r="D8" i="39"/>
  <c r="E8" i="39"/>
  <c r="F8" i="39"/>
  <c r="B9" i="39"/>
  <c r="C9" i="39"/>
  <c r="D9" i="39"/>
  <c r="E9" i="39"/>
  <c r="F9" i="39"/>
  <c r="B10" i="39"/>
  <c r="C10" i="39"/>
  <c r="D10" i="39"/>
  <c r="E10" i="39"/>
  <c r="F10" i="39"/>
  <c r="B11" i="39"/>
  <c r="C11" i="39"/>
  <c r="D11" i="39"/>
  <c r="E11" i="39"/>
  <c r="F11" i="39"/>
  <c r="B12" i="39"/>
  <c r="C12" i="39"/>
  <c r="D12" i="39"/>
  <c r="E12" i="39"/>
  <c r="F12" i="39"/>
  <c r="B13" i="39"/>
  <c r="C13" i="39"/>
  <c r="D13" i="39"/>
  <c r="E13" i="39"/>
  <c r="F13" i="39"/>
  <c r="B14" i="39"/>
  <c r="C14" i="39"/>
  <c r="D14" i="39"/>
  <c r="E14" i="39"/>
  <c r="F14" i="39"/>
  <c r="B15" i="39"/>
  <c r="C15" i="39"/>
  <c r="D15" i="39"/>
  <c r="E15" i="39"/>
  <c r="F15" i="39"/>
  <c r="F6" i="39"/>
  <c r="E6" i="39"/>
  <c r="C6" i="39"/>
  <c r="D6" i="39"/>
  <c r="B6" i="39"/>
  <c r="K62" i="1"/>
  <c r="K61" i="1"/>
  <c r="K60" i="1"/>
  <c r="K59" i="1"/>
  <c r="K58" i="1"/>
  <c r="K57" i="1"/>
  <c r="K56" i="1"/>
  <c r="K55" i="1"/>
  <c r="K54" i="1"/>
  <c r="K53" i="1"/>
  <c r="K71" i="6"/>
  <c r="K72" i="6"/>
  <c r="K73" i="6"/>
  <c r="K74" i="6"/>
  <c r="K75" i="6"/>
  <c r="K76" i="6"/>
  <c r="K77" i="6"/>
  <c r="K78" i="6"/>
  <c r="K57" i="6"/>
  <c r="K58" i="6"/>
  <c r="K59" i="6"/>
  <c r="B10" i="38"/>
  <c r="C10" i="38"/>
  <c r="D10" i="38"/>
  <c r="E10" i="38"/>
  <c r="F10" i="38"/>
  <c r="B11" i="38"/>
  <c r="C11" i="38"/>
  <c r="D11" i="38"/>
  <c r="E11" i="38"/>
  <c r="F11" i="38"/>
  <c r="B12" i="38"/>
  <c r="C12" i="38"/>
  <c r="D12" i="38"/>
  <c r="E12" i="38"/>
  <c r="F12" i="38"/>
  <c r="B13" i="38"/>
  <c r="C13" i="38"/>
  <c r="D13" i="38"/>
  <c r="E13" i="38"/>
  <c r="F13" i="38"/>
  <c r="B14" i="38"/>
  <c r="C14" i="38"/>
  <c r="D14" i="38"/>
  <c r="E14" i="38"/>
  <c r="F14" i="38"/>
  <c r="B15" i="38"/>
  <c r="C15" i="38"/>
  <c r="D15" i="38"/>
  <c r="E15" i="38"/>
  <c r="F15" i="38"/>
  <c r="B10" i="37"/>
  <c r="C10" i="37"/>
  <c r="D10" i="37"/>
  <c r="E10" i="37"/>
  <c r="F10" i="37"/>
  <c r="B11" i="37"/>
  <c r="C11" i="37"/>
  <c r="D11" i="37"/>
  <c r="E11" i="37"/>
  <c r="F11" i="37"/>
  <c r="B12" i="37"/>
  <c r="C12" i="37"/>
  <c r="D12" i="37"/>
  <c r="E12" i="37"/>
  <c r="F12" i="37"/>
  <c r="B13" i="37"/>
  <c r="C13" i="37"/>
  <c r="D13" i="37"/>
  <c r="E13" i="37"/>
  <c r="F13" i="37"/>
  <c r="B14" i="37"/>
  <c r="C14" i="37"/>
  <c r="D14" i="37"/>
  <c r="E14" i="37"/>
  <c r="F14" i="37"/>
  <c r="B15" i="37"/>
  <c r="C15" i="37"/>
  <c r="D15" i="37"/>
  <c r="E15" i="37"/>
  <c r="F15" i="37"/>
  <c r="B10" i="36"/>
  <c r="C10" i="36"/>
  <c r="D10" i="36"/>
  <c r="E10" i="36"/>
  <c r="F10" i="36"/>
  <c r="B11" i="36"/>
  <c r="C11" i="36"/>
  <c r="D11" i="36"/>
  <c r="E11" i="36"/>
  <c r="F11" i="36"/>
  <c r="B12" i="36"/>
  <c r="C12" i="36"/>
  <c r="D12" i="36"/>
  <c r="E12" i="36"/>
  <c r="F12" i="36"/>
  <c r="B13" i="36"/>
  <c r="C13" i="36"/>
  <c r="D13" i="36"/>
  <c r="E13" i="36"/>
  <c r="F13" i="36"/>
  <c r="B14" i="36"/>
  <c r="C14" i="36"/>
  <c r="D14" i="36"/>
  <c r="E14" i="36"/>
  <c r="F14" i="36"/>
  <c r="B15" i="36"/>
  <c r="C15" i="36"/>
  <c r="D15" i="36"/>
  <c r="E15" i="36"/>
  <c r="F15" i="36"/>
  <c r="K43" i="1"/>
  <c r="K44" i="1"/>
  <c r="K45" i="1"/>
  <c r="K46" i="1"/>
  <c r="K47" i="1"/>
  <c r="K48" i="1"/>
  <c r="K49" i="1"/>
  <c r="K32" i="1"/>
  <c r="K33" i="1"/>
  <c r="K34" i="1"/>
  <c r="K35" i="1"/>
  <c r="K36" i="1"/>
  <c r="K37" i="1"/>
  <c r="K21" i="1"/>
  <c r="K22" i="1"/>
  <c r="K23" i="1"/>
  <c r="K24" i="1"/>
  <c r="K25" i="1"/>
  <c r="B57" i="28"/>
  <c r="C57" i="28"/>
  <c r="D57" i="28"/>
  <c r="E57" i="28"/>
  <c r="F57" i="28"/>
  <c r="B58" i="28"/>
  <c r="C58" i="28"/>
  <c r="D58" i="28"/>
  <c r="E58" i="28"/>
  <c r="F58" i="28"/>
  <c r="F34" i="28"/>
  <c r="F35" i="28"/>
  <c r="F36" i="28"/>
  <c r="F37" i="28"/>
  <c r="F38" i="28"/>
  <c r="F39" i="28"/>
  <c r="E34" i="28"/>
  <c r="E35" i="28"/>
  <c r="E36" i="28"/>
  <c r="E37" i="28"/>
  <c r="E38" i="28"/>
  <c r="E39" i="28"/>
  <c r="D34" i="28"/>
  <c r="D35" i="28"/>
  <c r="D36" i="28"/>
  <c r="D37" i="28"/>
  <c r="D38" i="28"/>
  <c r="D39" i="28"/>
  <c r="C34" i="28"/>
  <c r="C35" i="28"/>
  <c r="C36" i="28"/>
  <c r="C37" i="28"/>
  <c r="C38" i="28"/>
  <c r="C39" i="28"/>
  <c r="B34" i="28"/>
  <c r="B35" i="28"/>
  <c r="B36" i="28"/>
  <c r="B37" i="28"/>
  <c r="B38" i="28"/>
  <c r="B39" i="28"/>
  <c r="F11" i="28"/>
  <c r="F12" i="28"/>
  <c r="F13" i="28"/>
  <c r="F14" i="28"/>
  <c r="F15" i="28"/>
  <c r="E11" i="28"/>
  <c r="E12" i="28"/>
  <c r="E13" i="28"/>
  <c r="E14" i="28"/>
  <c r="E15" i="28"/>
  <c r="D11" i="28"/>
  <c r="D12" i="28"/>
  <c r="D13" i="28"/>
  <c r="D14" i="28"/>
  <c r="D15" i="28"/>
  <c r="C11" i="28"/>
  <c r="C12" i="28"/>
  <c r="C13" i="28"/>
  <c r="C14" i="28"/>
  <c r="C15" i="28"/>
  <c r="B11" i="28"/>
  <c r="B12" i="28"/>
  <c r="B13" i="28"/>
  <c r="B14" i="28"/>
  <c r="B15" i="28"/>
  <c r="K13" i="1"/>
  <c r="K10" i="1"/>
  <c r="K11" i="1"/>
  <c r="K12" i="1"/>
  <c r="E48" i="38" l="1"/>
  <c r="L6" i="32" s="1"/>
  <c r="K240" i="39"/>
  <c r="L64" i="35" s="1"/>
  <c r="E240" i="39"/>
  <c r="K64" i="35" s="1"/>
  <c r="K231" i="39"/>
  <c r="L63" i="35" s="1"/>
  <c r="E231" i="39"/>
  <c r="K63" i="35" s="1"/>
  <c r="K222" i="39"/>
  <c r="L62" i="35" s="1"/>
  <c r="E222" i="39"/>
  <c r="O24" i="32" s="1"/>
  <c r="G24" i="33" s="1"/>
  <c r="K213" i="39"/>
  <c r="L61" i="35" s="1"/>
  <c r="E213" i="39"/>
  <c r="K61" i="35" s="1"/>
  <c r="K204" i="39"/>
  <c r="L60" i="35" s="1"/>
  <c r="E204" i="39"/>
  <c r="O22" i="32" s="1"/>
  <c r="G22" i="33" s="1"/>
  <c r="K190" i="39"/>
  <c r="L59" i="35" s="1"/>
  <c r="E190" i="39"/>
  <c r="K59" i="35" s="1"/>
  <c r="K181" i="39"/>
  <c r="L58" i="35" s="1"/>
  <c r="E181" i="39"/>
  <c r="K58" i="35" s="1"/>
  <c r="K172" i="39"/>
  <c r="L57" i="35" s="1"/>
  <c r="E172" i="39"/>
  <c r="O19" i="32" s="1"/>
  <c r="G19" i="33" s="1"/>
  <c r="K163" i="39"/>
  <c r="L56" i="35" s="1"/>
  <c r="E163" i="39"/>
  <c r="K56" i="35" s="1"/>
  <c r="K154" i="39"/>
  <c r="L55" i="35" s="1"/>
  <c r="E154" i="39"/>
  <c r="K55" i="35" s="1"/>
  <c r="K145" i="39"/>
  <c r="L54" i="35" s="1"/>
  <c r="E145" i="39"/>
  <c r="K54" i="35" s="1"/>
  <c r="K131" i="39"/>
  <c r="L53" i="35" s="1"/>
  <c r="E131" i="39"/>
  <c r="O15" i="32" s="1"/>
  <c r="G15" i="33" s="1"/>
  <c r="K122" i="39"/>
  <c r="L52" i="35" s="1"/>
  <c r="E122" i="39"/>
  <c r="K52" i="35" s="1"/>
  <c r="K113" i="39"/>
  <c r="L51" i="35" s="1"/>
  <c r="E113" i="39"/>
  <c r="K51" i="35" s="1"/>
  <c r="K104" i="39"/>
  <c r="L50" i="35" s="1"/>
  <c r="E104" i="39"/>
  <c r="K50" i="35" s="1"/>
  <c r="K95" i="39"/>
  <c r="L49" i="35" s="1"/>
  <c r="E95" i="39"/>
  <c r="O11" i="32" s="1"/>
  <c r="G11" i="33" s="1"/>
  <c r="K86" i="39"/>
  <c r="L48" i="35" s="1"/>
  <c r="E86" i="39"/>
  <c r="K48" i="35" s="1"/>
  <c r="K77" i="39"/>
  <c r="L47" i="35" s="1"/>
  <c r="E77" i="39"/>
  <c r="K47" i="35" s="1"/>
  <c r="K68" i="39"/>
  <c r="L46" i="35" s="1"/>
  <c r="E68" i="39"/>
  <c r="K46" i="35" s="1"/>
  <c r="K54" i="39"/>
  <c r="L45" i="35" s="1"/>
  <c r="E54" i="39"/>
  <c r="O7" i="32" s="1"/>
  <c r="G7" i="33" s="1"/>
  <c r="K40" i="39"/>
  <c r="L44" i="35" s="1"/>
  <c r="E40" i="39"/>
  <c r="K44" i="35" s="1"/>
  <c r="K16" i="39"/>
  <c r="L43" i="35" s="1"/>
  <c r="E16" i="39"/>
  <c r="K43" i="35" s="1"/>
  <c r="K346" i="38"/>
  <c r="J64" i="35" s="1"/>
  <c r="E346" i="38"/>
  <c r="L26" i="32" s="1"/>
  <c r="K337" i="38"/>
  <c r="J63" i="35" s="1"/>
  <c r="E337" i="38"/>
  <c r="L25" i="32" s="1"/>
  <c r="K328" i="38"/>
  <c r="J62" i="35" s="1"/>
  <c r="E328" i="38"/>
  <c r="L24" i="32" s="1"/>
  <c r="K319" i="38"/>
  <c r="J61" i="35" s="1"/>
  <c r="E319" i="38"/>
  <c r="L23" i="32" s="1"/>
  <c r="K252" i="38"/>
  <c r="J60" i="35" s="1"/>
  <c r="E252" i="38"/>
  <c r="L22" i="32" s="1"/>
  <c r="K238" i="38"/>
  <c r="J59" i="35" s="1"/>
  <c r="E238" i="38"/>
  <c r="L21" i="32" s="1"/>
  <c r="K229" i="38"/>
  <c r="J58" i="35" s="1"/>
  <c r="E229" i="38"/>
  <c r="L20" i="32" s="1"/>
  <c r="K205" i="38"/>
  <c r="J57" i="35" s="1"/>
  <c r="E205" i="38"/>
  <c r="L19" i="32" s="1"/>
  <c r="K196" i="38"/>
  <c r="J56" i="35" s="1"/>
  <c r="E196" i="38"/>
  <c r="L18" i="32" s="1"/>
  <c r="K187" i="38"/>
  <c r="J55" i="35" s="1"/>
  <c r="E187" i="38"/>
  <c r="L17" i="32" s="1"/>
  <c r="K178" i="38"/>
  <c r="J54" i="35" s="1"/>
  <c r="E178" i="38"/>
  <c r="L16" i="32" s="1"/>
  <c r="K158" i="38"/>
  <c r="J53" i="35" s="1"/>
  <c r="E158" i="38"/>
  <c r="L15" i="32" s="1"/>
  <c r="K149" i="38"/>
  <c r="J52" i="35" s="1"/>
  <c r="E149" i="38"/>
  <c r="L14" i="32" s="1"/>
  <c r="K140" i="38"/>
  <c r="J51" i="35" s="1"/>
  <c r="E140" i="38"/>
  <c r="I51" i="35" s="1"/>
  <c r="K131" i="38"/>
  <c r="J50" i="35" s="1"/>
  <c r="E131" i="38"/>
  <c r="L12" i="32" s="1"/>
  <c r="K122" i="38"/>
  <c r="J49" i="35" s="1"/>
  <c r="E122" i="38"/>
  <c r="L11" i="32" s="1"/>
  <c r="K113" i="38"/>
  <c r="J48" i="35" s="1"/>
  <c r="E113" i="38"/>
  <c r="L10" i="32" s="1"/>
  <c r="K104" i="38"/>
  <c r="J47" i="35" s="1"/>
  <c r="E104" i="38"/>
  <c r="L9" i="32" s="1"/>
  <c r="K95" i="38"/>
  <c r="J46" i="35" s="1"/>
  <c r="E95" i="38"/>
  <c r="L8" i="32" s="1"/>
  <c r="K81" i="38"/>
  <c r="J45" i="35" s="1"/>
  <c r="E81" i="38"/>
  <c r="L7" i="32" s="1"/>
  <c r="K48" i="38"/>
  <c r="J44" i="35" s="1"/>
  <c r="K16" i="38"/>
  <c r="J43" i="35" s="1"/>
  <c r="E16" i="38"/>
  <c r="L5" i="32" s="1"/>
  <c r="K314" i="37"/>
  <c r="H64" i="35" s="1"/>
  <c r="E314" i="37"/>
  <c r="I26" i="32" s="1"/>
  <c r="K305" i="37"/>
  <c r="H63" i="35" s="1"/>
  <c r="E305" i="37"/>
  <c r="I25" i="32" s="1"/>
  <c r="K296" i="37"/>
  <c r="H62" i="35" s="1"/>
  <c r="E296" i="37"/>
  <c r="I24" i="32" s="1"/>
  <c r="K280" i="37"/>
  <c r="H61" i="35" s="1"/>
  <c r="E280" i="37"/>
  <c r="I23" i="32" s="1"/>
  <c r="K271" i="37"/>
  <c r="H60" i="35" s="1"/>
  <c r="E271" i="37"/>
  <c r="I22" i="32" s="1"/>
  <c r="K249" i="37"/>
  <c r="H59" i="35" s="1"/>
  <c r="E249" i="37"/>
  <c r="I21" i="32" s="1"/>
  <c r="K240" i="37"/>
  <c r="H58" i="35" s="1"/>
  <c r="E240" i="37"/>
  <c r="I20" i="32" s="1"/>
  <c r="K224" i="37"/>
  <c r="H57" i="35" s="1"/>
  <c r="E224" i="37"/>
  <c r="I19" i="32" s="1"/>
  <c r="K215" i="37"/>
  <c r="H56" i="35" s="1"/>
  <c r="E215" i="37"/>
  <c r="I18" i="32" s="1"/>
  <c r="K200" i="37"/>
  <c r="H55" i="35" s="1"/>
  <c r="E200" i="37"/>
  <c r="I17" i="32" s="1"/>
  <c r="K185" i="37"/>
  <c r="H54" i="35" s="1"/>
  <c r="E185" i="37"/>
  <c r="I16" i="32" s="1"/>
  <c r="K151" i="37"/>
  <c r="H53" i="35" s="1"/>
  <c r="E151" i="37"/>
  <c r="I15" i="32" s="1"/>
  <c r="K142" i="37"/>
  <c r="H52" i="35" s="1"/>
  <c r="E142" i="37"/>
  <c r="I14" i="32" s="1"/>
  <c r="K133" i="37"/>
  <c r="H51" i="35" s="1"/>
  <c r="E133" i="37"/>
  <c r="I13" i="32" s="1"/>
  <c r="K124" i="37"/>
  <c r="H50" i="35" s="1"/>
  <c r="E124" i="37"/>
  <c r="I12" i="32" s="1"/>
  <c r="K111" i="37"/>
  <c r="H49" i="35" s="1"/>
  <c r="E111" i="37"/>
  <c r="I11" i="32" s="1"/>
  <c r="K102" i="37"/>
  <c r="H48" i="35" s="1"/>
  <c r="E102" i="37"/>
  <c r="I10" i="32" s="1"/>
  <c r="K93" i="37"/>
  <c r="H47" i="35" s="1"/>
  <c r="E93" i="37"/>
  <c r="I9" i="32" s="1"/>
  <c r="K84" i="37"/>
  <c r="H46" i="35" s="1"/>
  <c r="E84" i="37"/>
  <c r="I8" i="32" s="1"/>
  <c r="K52" i="37"/>
  <c r="H45" i="35" s="1"/>
  <c r="E52" i="37"/>
  <c r="I7" i="32" s="1"/>
  <c r="K33" i="37"/>
  <c r="H44" i="35" s="1"/>
  <c r="E33" i="37"/>
  <c r="I6" i="32" s="1"/>
  <c r="K16" i="37"/>
  <c r="H43" i="35" s="1"/>
  <c r="E16" i="37"/>
  <c r="I5" i="32" s="1"/>
  <c r="K357" i="36"/>
  <c r="F64" i="35" s="1"/>
  <c r="E357" i="36"/>
  <c r="F26" i="32" s="1"/>
  <c r="K348" i="36"/>
  <c r="F63" i="35" s="1"/>
  <c r="E348" i="36"/>
  <c r="F25" i="32" s="1"/>
  <c r="K339" i="36"/>
  <c r="F62" i="35" s="1"/>
  <c r="E339" i="36"/>
  <c r="F24" i="32" s="1"/>
  <c r="K323" i="36"/>
  <c r="F61" i="35" s="1"/>
  <c r="E323" i="36"/>
  <c r="F23" i="32" s="1"/>
  <c r="K304" i="36"/>
  <c r="F60" i="35" s="1"/>
  <c r="E304" i="36"/>
  <c r="F22" i="32" s="1"/>
  <c r="K290" i="36"/>
  <c r="F59" i="35" s="1"/>
  <c r="E290" i="36"/>
  <c r="F21" i="32" s="1"/>
  <c r="K281" i="36"/>
  <c r="F58" i="35" s="1"/>
  <c r="E281" i="36"/>
  <c r="F20" i="32" s="1"/>
  <c r="K262" i="36"/>
  <c r="F57" i="35" s="1"/>
  <c r="E262" i="36"/>
  <c r="F19" i="32" s="1"/>
  <c r="K249" i="36"/>
  <c r="F56" i="35" s="1"/>
  <c r="E249" i="36"/>
  <c r="F18" i="32" s="1"/>
  <c r="K235" i="36"/>
  <c r="F55" i="35" s="1"/>
  <c r="E235" i="36"/>
  <c r="F17" i="32" s="1"/>
  <c r="F54" i="35"/>
  <c r="F16" i="32"/>
  <c r="K171" i="36"/>
  <c r="F53" i="35" s="1"/>
  <c r="E171" i="36"/>
  <c r="F15" i="32" s="1"/>
  <c r="K162" i="36"/>
  <c r="F52" i="35" s="1"/>
  <c r="E162" i="36"/>
  <c r="F14" i="32" s="1"/>
  <c r="K153" i="36"/>
  <c r="F51" i="35" s="1"/>
  <c r="E153" i="36"/>
  <c r="F13" i="32" s="1"/>
  <c r="K144" i="36"/>
  <c r="F50" i="35" s="1"/>
  <c r="E144" i="36"/>
  <c r="F12" i="32" s="1"/>
  <c r="K123" i="36"/>
  <c r="F49" i="35" s="1"/>
  <c r="E123" i="36"/>
  <c r="F11" i="32" s="1"/>
  <c r="K114" i="36"/>
  <c r="F48" i="35" s="1"/>
  <c r="E114" i="36"/>
  <c r="F10" i="32" s="1"/>
  <c r="K105" i="36"/>
  <c r="F47" i="35" s="1"/>
  <c r="E105" i="36"/>
  <c r="F9" i="32" s="1"/>
  <c r="K91" i="36"/>
  <c r="F46" i="35" s="1"/>
  <c r="E91" i="36"/>
  <c r="F8" i="32" s="1"/>
  <c r="K77" i="36"/>
  <c r="F45" i="35" s="1"/>
  <c r="E77" i="36"/>
  <c r="F7" i="32" s="1"/>
  <c r="K58" i="36"/>
  <c r="F44" i="35" s="1"/>
  <c r="E58" i="36"/>
  <c r="E44" i="35" s="1"/>
  <c r="K16" i="36"/>
  <c r="F43" i="35" s="1"/>
  <c r="E16" i="36"/>
  <c r="F5" i="32" s="1"/>
  <c r="K286" i="28"/>
  <c r="D64" i="35" s="1"/>
  <c r="E286" i="28"/>
  <c r="C26" i="32" s="1"/>
  <c r="K236" i="28"/>
  <c r="D59" i="35" s="1"/>
  <c r="E236" i="28"/>
  <c r="C21" i="32" s="1"/>
  <c r="K201" i="28"/>
  <c r="D57" i="35" s="1"/>
  <c r="E201" i="28"/>
  <c r="C19" i="32" s="1"/>
  <c r="K192" i="28"/>
  <c r="D56" i="35" s="1"/>
  <c r="E192" i="28"/>
  <c r="C18" i="32" s="1"/>
  <c r="K183" i="28"/>
  <c r="D55" i="35" s="1"/>
  <c r="E183" i="28"/>
  <c r="C17" i="32" s="1"/>
  <c r="K138" i="28"/>
  <c r="D53" i="35" s="1"/>
  <c r="E138" i="28"/>
  <c r="C15" i="32" s="1"/>
  <c r="K120" i="28"/>
  <c r="D51" i="35" s="1"/>
  <c r="E120" i="28"/>
  <c r="C13" i="32" s="1"/>
  <c r="G59" i="35" l="1"/>
  <c r="E63" i="35"/>
  <c r="I59" i="35"/>
  <c r="I63" i="35"/>
  <c r="G63" i="35"/>
  <c r="E59" i="35"/>
  <c r="O20" i="32"/>
  <c r="G20" i="33" s="1"/>
  <c r="I55" i="35"/>
  <c r="G55" i="35"/>
  <c r="E55" i="35"/>
  <c r="O26" i="32"/>
  <c r="G26" i="33" s="1"/>
  <c r="L13" i="32"/>
  <c r="L3" i="32" s="1"/>
  <c r="G51" i="35"/>
  <c r="E51" i="35"/>
  <c r="I47" i="35"/>
  <c r="G47" i="35"/>
  <c r="E47" i="35"/>
  <c r="O8" i="32"/>
  <c r="G8" i="33" s="1"/>
  <c r="O12" i="32"/>
  <c r="G12" i="33" s="1"/>
  <c r="O16" i="32"/>
  <c r="G16" i="33" s="1"/>
  <c r="K49" i="35"/>
  <c r="O5" i="32"/>
  <c r="G5" i="33" s="1"/>
  <c r="O9" i="32"/>
  <c r="G9" i="33" s="1"/>
  <c r="O13" i="32"/>
  <c r="G13" i="33" s="1"/>
  <c r="O17" i="32"/>
  <c r="G17" i="33" s="1"/>
  <c r="O21" i="32"/>
  <c r="G21" i="33" s="1"/>
  <c r="K62" i="35"/>
  <c r="O25" i="32"/>
  <c r="G25" i="33" s="1"/>
  <c r="K53" i="35"/>
  <c r="O6" i="32"/>
  <c r="G6" i="33" s="1"/>
  <c r="O10" i="32"/>
  <c r="G10" i="33" s="1"/>
  <c r="O14" i="32"/>
  <c r="G14" i="33" s="1"/>
  <c r="O18" i="32"/>
  <c r="G18" i="33" s="1"/>
  <c r="O23" i="32"/>
  <c r="G23" i="33" s="1"/>
  <c r="K45" i="35"/>
  <c r="K57" i="35"/>
  <c r="K60" i="35"/>
  <c r="I43" i="35"/>
  <c r="I44" i="35"/>
  <c r="I48" i="35"/>
  <c r="I52" i="35"/>
  <c r="I56" i="35"/>
  <c r="I60" i="35"/>
  <c r="I64" i="35"/>
  <c r="I45" i="35"/>
  <c r="I49" i="35"/>
  <c r="I53" i="35"/>
  <c r="I57" i="35"/>
  <c r="I61" i="35"/>
  <c r="I46" i="35"/>
  <c r="I50" i="35"/>
  <c r="I54" i="35"/>
  <c r="I58" i="35"/>
  <c r="I62" i="35"/>
  <c r="G43" i="35"/>
  <c r="G44" i="35"/>
  <c r="G48" i="35"/>
  <c r="G52" i="35"/>
  <c r="G56" i="35"/>
  <c r="G60" i="35"/>
  <c r="G64" i="35"/>
  <c r="G45" i="35"/>
  <c r="G49" i="35"/>
  <c r="G53" i="35"/>
  <c r="G57" i="35"/>
  <c r="G61" i="35"/>
  <c r="G46" i="35"/>
  <c r="G50" i="35"/>
  <c r="G54" i="35"/>
  <c r="G58" i="35"/>
  <c r="G62" i="35"/>
  <c r="E43" i="35"/>
  <c r="F6" i="32"/>
  <c r="E48" i="35"/>
  <c r="E52" i="35"/>
  <c r="E56" i="35"/>
  <c r="E60" i="35"/>
  <c r="E64" i="35"/>
  <c r="E45" i="35"/>
  <c r="E49" i="35"/>
  <c r="E53" i="35"/>
  <c r="E57" i="35"/>
  <c r="E61" i="35"/>
  <c r="E46" i="35"/>
  <c r="E50" i="35"/>
  <c r="E54" i="35"/>
  <c r="E58" i="35"/>
  <c r="E62" i="35"/>
  <c r="C55" i="35"/>
  <c r="C56" i="35"/>
  <c r="C64" i="35"/>
  <c r="C59" i="35"/>
  <c r="C53" i="35"/>
  <c r="C57" i="35"/>
  <c r="C51" i="35"/>
  <c r="I3" i="32"/>
  <c r="K82" i="28"/>
  <c r="D47" i="35" s="1"/>
  <c r="E82" i="28"/>
  <c r="K73" i="28"/>
  <c r="D46" i="35" s="1"/>
  <c r="E73" i="28"/>
  <c r="F3" i="32" l="1"/>
  <c r="D6" i="33"/>
  <c r="O3" i="32"/>
  <c r="C8" i="32"/>
  <c r="C46" i="35"/>
  <c r="C9" i="32"/>
  <c r="C47" i="35"/>
  <c r="G46" i="19" l="1"/>
  <c r="E268" i="28"/>
  <c r="E111" i="28"/>
  <c r="K111" i="28"/>
  <c r="D50" i="35" s="1"/>
  <c r="C24" i="32" l="1"/>
  <c r="C62" i="35"/>
  <c r="C12" i="32"/>
  <c r="C50" i="35"/>
  <c r="K45" i="19"/>
  <c r="K79" i="16"/>
  <c r="G80" i="16"/>
  <c r="K259" i="28" l="1"/>
  <c r="D61" i="35" s="1"/>
  <c r="E259" i="28"/>
  <c r="K109" i="22"/>
  <c r="C23" i="32" l="1"/>
  <c r="C61" i="35"/>
  <c r="N59" i="35"/>
  <c r="N57" i="35"/>
  <c r="N56" i="35"/>
  <c r="N55" i="35"/>
  <c r="N51" i="35"/>
  <c r="N47" i="35"/>
  <c r="K277" i="28"/>
  <c r="D63" i="35" s="1"/>
  <c r="K268" i="28"/>
  <c r="D62" i="35" s="1"/>
  <c r="K250" i="28"/>
  <c r="D60" i="35" s="1"/>
  <c r="K227" i="28"/>
  <c r="D58" i="35" s="1"/>
  <c r="K174" i="28"/>
  <c r="D54" i="35" s="1"/>
  <c r="K129" i="28"/>
  <c r="D52" i="35" s="1"/>
  <c r="K102" i="28"/>
  <c r="D49" i="35" s="1"/>
  <c r="K91" i="28"/>
  <c r="D48" i="35" s="1"/>
  <c r="K59" i="28"/>
  <c r="D45" i="35" s="1"/>
  <c r="K40" i="28"/>
  <c r="D44" i="35" s="1"/>
  <c r="K16" i="28"/>
  <c r="D43" i="35" s="1"/>
  <c r="N46" i="35"/>
  <c r="L65" i="35"/>
  <c r="J65" i="35"/>
  <c r="H65" i="35"/>
  <c r="N48" i="35" l="1"/>
  <c r="N60" i="35"/>
  <c r="N52" i="35"/>
  <c r="D65" i="35"/>
  <c r="N63" i="35"/>
  <c r="N45" i="35"/>
  <c r="N64" i="35"/>
  <c r="N62" i="35"/>
  <c r="N61" i="35"/>
  <c r="N58" i="35"/>
  <c r="N54" i="35"/>
  <c r="N53" i="35"/>
  <c r="N50" i="35"/>
  <c r="F65" i="35"/>
  <c r="N44" i="35"/>
  <c r="N43" i="35"/>
  <c r="N49" i="35" l="1"/>
  <c r="N65" i="35" s="1"/>
  <c r="G110" i="22" l="1"/>
  <c r="K38" i="9" l="1"/>
  <c r="H38" i="26"/>
  <c r="H38" i="25"/>
  <c r="H70" i="18"/>
  <c r="H38" i="17"/>
  <c r="E227" i="28"/>
  <c r="C58" i="35" s="1"/>
  <c r="C20" i="32" l="1"/>
  <c r="H49" i="14"/>
  <c r="K43" i="15"/>
  <c r="I115" i="12"/>
  <c r="H115" i="12"/>
  <c r="K113" i="12"/>
  <c r="K37" i="11"/>
  <c r="I38" i="11"/>
  <c r="H38" i="11"/>
  <c r="I45" i="3"/>
  <c r="H38" i="10"/>
  <c r="K53" i="7"/>
  <c r="K18" i="7"/>
  <c r="K19" i="7"/>
  <c r="E40" i="28"/>
  <c r="C44" i="35" s="1"/>
  <c r="I123" i="6"/>
  <c r="K119" i="6"/>
  <c r="K120" i="6"/>
  <c r="K121" i="6"/>
  <c r="K122" i="6"/>
  <c r="K61" i="6"/>
  <c r="K62" i="6"/>
  <c r="K79" i="6"/>
  <c r="K60" i="6"/>
  <c r="H123" i="6"/>
  <c r="C6" i="32" l="1"/>
  <c r="K5" i="13"/>
  <c r="K36" i="7" l="1"/>
  <c r="K88" i="7"/>
  <c r="K89" i="7"/>
  <c r="K65" i="35" l="1"/>
  <c r="K24" i="6"/>
  <c r="F9" i="33" l="1"/>
  <c r="F10" i="33"/>
  <c r="F12" i="33"/>
  <c r="F15" i="33"/>
  <c r="F17" i="33"/>
  <c r="F18" i="33"/>
  <c r="F19" i="33"/>
  <c r="F21" i="33"/>
  <c r="F22" i="33"/>
  <c r="F24" i="33"/>
  <c r="F25" i="33"/>
  <c r="E9" i="33"/>
  <c r="E10" i="33"/>
  <c r="E12" i="33"/>
  <c r="E15" i="33"/>
  <c r="E17" i="33"/>
  <c r="E18" i="33"/>
  <c r="E19" i="33"/>
  <c r="E21" i="33"/>
  <c r="E22" i="33"/>
  <c r="E25" i="33"/>
  <c r="D8" i="33"/>
  <c r="D10" i="33"/>
  <c r="D11" i="33"/>
  <c r="D14" i="33"/>
  <c r="D22" i="33"/>
  <c r="D25" i="33"/>
  <c r="C8" i="33"/>
  <c r="C9" i="33"/>
  <c r="C13" i="33"/>
  <c r="C17" i="33"/>
  <c r="C18" i="33"/>
  <c r="C19" i="33"/>
  <c r="C21" i="33"/>
  <c r="E277" i="28"/>
  <c r="E250" i="28"/>
  <c r="K40" i="16"/>
  <c r="K41" i="16"/>
  <c r="K42" i="16"/>
  <c r="C25" i="32" l="1"/>
  <c r="C25" i="33" s="1"/>
  <c r="H25" i="33" s="1"/>
  <c r="J25" i="33" s="1"/>
  <c r="C63" i="35"/>
  <c r="M63" i="35" s="1"/>
  <c r="C22" i="32"/>
  <c r="C22" i="33" s="1"/>
  <c r="H22" i="33" s="1"/>
  <c r="J22" i="33" s="1"/>
  <c r="C60" i="35"/>
  <c r="M60" i="35" s="1"/>
  <c r="E23" i="33"/>
  <c r="D19" i="33"/>
  <c r="H19" i="33" s="1"/>
  <c r="K19" i="33" s="1"/>
  <c r="M57" i="35"/>
  <c r="M55" i="35"/>
  <c r="D21" i="33"/>
  <c r="H21" i="33" s="1"/>
  <c r="J21" i="33" s="1"/>
  <c r="M59" i="35"/>
  <c r="D18" i="33"/>
  <c r="H18" i="33" s="1"/>
  <c r="K18" i="33" s="1"/>
  <c r="M56" i="35"/>
  <c r="C23" i="33"/>
  <c r="C26" i="33"/>
  <c r="C24" i="33"/>
  <c r="F20" i="33"/>
  <c r="M58" i="35"/>
  <c r="F26" i="33"/>
  <c r="F23" i="33"/>
  <c r="E26" i="33"/>
  <c r="E20" i="33"/>
  <c r="E24" i="33"/>
  <c r="D20" i="33"/>
  <c r="D23" i="33"/>
  <c r="D24" i="33"/>
  <c r="D17" i="33"/>
  <c r="H17" i="33" s="1"/>
  <c r="J17" i="33" s="1"/>
  <c r="D26" i="33"/>
  <c r="C20" i="33"/>
  <c r="E174" i="28"/>
  <c r="K94" i="12"/>
  <c r="K112" i="12"/>
  <c r="K30" i="11"/>
  <c r="K35" i="11"/>
  <c r="K36" i="11"/>
  <c r="E129" i="28"/>
  <c r="E102" i="28"/>
  <c r="K35" i="5"/>
  <c r="K36" i="5"/>
  <c r="K37" i="5"/>
  <c r="E91" i="28"/>
  <c r="E59" i="28"/>
  <c r="E16" i="28"/>
  <c r="K19" i="6"/>
  <c r="K20" i="6"/>
  <c r="K21" i="6"/>
  <c r="K22" i="6"/>
  <c r="K23" i="6"/>
  <c r="K14" i="1"/>
  <c r="K26" i="1"/>
  <c r="K38" i="1"/>
  <c r="K50" i="1"/>
  <c r="C7" i="32" l="1"/>
  <c r="C45" i="35"/>
  <c r="M45" i="35" s="1"/>
  <c r="C14" i="32"/>
  <c r="C14" i="33" s="1"/>
  <c r="C52" i="35"/>
  <c r="C10" i="32"/>
  <c r="C10" i="33" s="1"/>
  <c r="H10" i="33" s="1"/>
  <c r="J10" i="33" s="1"/>
  <c r="C48" i="35"/>
  <c r="M48" i="35" s="1"/>
  <c r="C11" i="32"/>
  <c r="C11" i="33" s="1"/>
  <c r="C49" i="35"/>
  <c r="C16" i="32"/>
  <c r="C16" i="33" s="1"/>
  <c r="C54" i="35"/>
  <c r="C5" i="32"/>
  <c r="C43" i="35"/>
  <c r="M61" i="35"/>
  <c r="O61" i="35" s="1"/>
  <c r="E8" i="33"/>
  <c r="M44" i="35"/>
  <c r="E5" i="33"/>
  <c r="D9" i="33"/>
  <c r="H9" i="33" s="1"/>
  <c r="J9" i="33" s="1"/>
  <c r="M47" i="35"/>
  <c r="M62" i="35"/>
  <c r="Q62" i="35" s="1"/>
  <c r="D5" i="33"/>
  <c r="D12" i="33"/>
  <c r="D16" i="33"/>
  <c r="C15" i="33"/>
  <c r="C12" i="33"/>
  <c r="M64" i="35"/>
  <c r="O64" i="35" s="1"/>
  <c r="F8" i="33"/>
  <c r="F11" i="33"/>
  <c r="F14" i="33"/>
  <c r="F5" i="33"/>
  <c r="F13" i="33"/>
  <c r="F6" i="33"/>
  <c r="F7" i="33"/>
  <c r="F16" i="33"/>
  <c r="H20" i="33"/>
  <c r="J20" i="33" s="1"/>
  <c r="E6" i="33"/>
  <c r="E11" i="33"/>
  <c r="E14" i="33"/>
  <c r="E16" i="33"/>
  <c r="E13" i="33"/>
  <c r="E7" i="33"/>
  <c r="H24" i="33"/>
  <c r="J24" i="33" s="1"/>
  <c r="H23" i="33"/>
  <c r="J23" i="33" s="1"/>
  <c r="H26" i="33"/>
  <c r="J26" i="33" s="1"/>
  <c r="Q55" i="35"/>
  <c r="O55" i="35"/>
  <c r="S57" i="35"/>
  <c r="O57" i="35"/>
  <c r="D13" i="33"/>
  <c r="Q59" i="35"/>
  <c r="O59" i="35"/>
  <c r="S56" i="35"/>
  <c r="O56" i="35"/>
  <c r="D7" i="33"/>
  <c r="D15" i="33"/>
  <c r="Q58" i="35"/>
  <c r="O58" i="35"/>
  <c r="C6" i="33"/>
  <c r="C7" i="33"/>
  <c r="Q60" i="35"/>
  <c r="O60" i="35"/>
  <c r="Q63" i="35"/>
  <c r="O63" i="35"/>
  <c r="G70" i="18"/>
  <c r="C3" i="32" l="1"/>
  <c r="C5" i="33"/>
  <c r="H5" i="33" s="1"/>
  <c r="J5" i="33" s="1"/>
  <c r="Q61" i="35"/>
  <c r="M50" i="35"/>
  <c r="O50" i="35" s="1"/>
  <c r="O62" i="35"/>
  <c r="M46" i="35"/>
  <c r="O46" i="35" s="1"/>
  <c r="Q64" i="35"/>
  <c r="H8" i="33"/>
  <c r="K8" i="33" s="1"/>
  <c r="M54" i="35"/>
  <c r="Q54" i="35" s="1"/>
  <c r="M53" i="35"/>
  <c r="Q53" i="35" s="1"/>
  <c r="M51" i="35"/>
  <c r="O51" i="35" s="1"/>
  <c r="M52" i="35"/>
  <c r="Q52" i="35" s="1"/>
  <c r="M43" i="35"/>
  <c r="M49" i="35"/>
  <c r="Q49" i="35" s="1"/>
  <c r="H12" i="33"/>
  <c r="K12" i="33" s="1"/>
  <c r="H6" i="33"/>
  <c r="H14" i="33"/>
  <c r="J14" i="33" s="1"/>
  <c r="F27" i="33"/>
  <c r="I65" i="35"/>
  <c r="H11" i="33"/>
  <c r="J11" i="33" s="1"/>
  <c r="H13" i="33"/>
  <c r="J13" i="33" s="1"/>
  <c r="E27" i="33"/>
  <c r="G65" i="35"/>
  <c r="H7" i="33"/>
  <c r="J7" i="33" s="1"/>
  <c r="H16" i="33"/>
  <c r="J16" i="33" s="1"/>
  <c r="D27" i="33"/>
  <c r="H15" i="33"/>
  <c r="J15" i="33" s="1"/>
  <c r="Q47" i="35"/>
  <c r="O47" i="35"/>
  <c r="E65" i="35"/>
  <c r="C65" i="35"/>
  <c r="Q45" i="35"/>
  <c r="O45" i="35"/>
  <c r="Q48" i="35"/>
  <c r="O48" i="35"/>
  <c r="S44" i="35"/>
  <c r="O44" i="35"/>
  <c r="G38" i="26"/>
  <c r="G38" i="25"/>
  <c r="G38" i="17"/>
  <c r="G49" i="14"/>
  <c r="H38" i="4"/>
  <c r="H45" i="3"/>
  <c r="K6" i="33" l="1"/>
  <c r="K27" i="33" s="1"/>
  <c r="F3" i="33"/>
  <c r="C27" i="33"/>
  <c r="S50" i="35"/>
  <c r="O53" i="35"/>
  <c r="S46" i="35"/>
  <c r="Q51" i="35"/>
  <c r="O54" i="35"/>
  <c r="O52" i="35"/>
  <c r="O49" i="35"/>
  <c r="J27" i="33"/>
  <c r="H27" i="33"/>
  <c r="O43" i="35"/>
  <c r="Q43" i="35"/>
  <c r="M65" i="35"/>
  <c r="S65" i="35" l="1"/>
  <c r="Q65" i="35"/>
  <c r="O65" i="35"/>
</calcChain>
</file>

<file path=xl/sharedStrings.xml><?xml version="1.0" encoding="utf-8"?>
<sst xmlns="http://schemas.openxmlformats.org/spreadsheetml/2006/main" count="10177" uniqueCount="890">
  <si>
    <t>ÁREA DEMANDANTE</t>
  </si>
  <si>
    <t>DEMANDA</t>
  </si>
  <si>
    <t>QUANTIDADE</t>
  </si>
  <si>
    <t>JUSTIFICATIVA</t>
  </si>
  <si>
    <t>VALOR ESTIMADO DA AQUISIÇÃO/CONTRATAÇÃO</t>
  </si>
  <si>
    <t>MÊS DE PRETENSÃO DA AQUISIÇÃO/SERVIÇO</t>
  </si>
  <si>
    <t>PROJETOS</t>
  </si>
  <si>
    <t xml:space="preserve">SERVIÇOS DIVERÇOS </t>
  </si>
  <si>
    <t>EQUIPAMENTOS DE AUDIOVISUAL</t>
  </si>
  <si>
    <t>MEDICAMENTOS</t>
  </si>
  <si>
    <t>MATERIAIS DE CONSUMO</t>
  </si>
  <si>
    <t>SERVIÇOS GRÁFICOS</t>
  </si>
  <si>
    <t>MANUTENÇÃO DE EQUIPAMENTOS</t>
  </si>
  <si>
    <t>ELETRODOMÉSTICOS</t>
  </si>
  <si>
    <t>EVENTOS</t>
  </si>
  <si>
    <t>DIVISÓRIAS</t>
  </si>
  <si>
    <t>MATERIAL DE ESCRITÓRIO</t>
  </si>
  <si>
    <t>MOBILIÁRIO</t>
  </si>
  <si>
    <t>TI - SERVIÇOS</t>
  </si>
  <si>
    <t>TI - AQUISIÇÕES</t>
  </si>
  <si>
    <t>TERCEIRIZAÇÃO</t>
  </si>
  <si>
    <t>OBRAS</t>
  </si>
  <si>
    <t>SERVIÇO PÚBLICO</t>
  </si>
  <si>
    <t>ANUIDADE</t>
  </si>
  <si>
    <t>Divisórias</t>
  </si>
  <si>
    <t>Eletrodomésticos</t>
  </si>
  <si>
    <t>Eventos</t>
  </si>
  <si>
    <t>Serviços Gráficos</t>
  </si>
  <si>
    <t>Material de Consumo</t>
  </si>
  <si>
    <t>Medicamentos</t>
  </si>
  <si>
    <t>Celular</t>
  </si>
  <si>
    <t>Serviços Diversos</t>
  </si>
  <si>
    <t>Projetos</t>
  </si>
  <si>
    <t>Capacitação</t>
  </si>
  <si>
    <t>Obras</t>
  </si>
  <si>
    <t>Serviço Público</t>
  </si>
  <si>
    <t>Anuidade</t>
  </si>
  <si>
    <t>Mobiliário</t>
  </si>
  <si>
    <t>Terceirização</t>
  </si>
  <si>
    <t>Outras Despesas Correntes</t>
  </si>
  <si>
    <t>Investimento</t>
  </si>
  <si>
    <t>1º Trimestre</t>
  </si>
  <si>
    <t>2º Trimestre</t>
  </si>
  <si>
    <t>3º Trimestre</t>
  </si>
  <si>
    <t>4º Trimestre</t>
  </si>
  <si>
    <t>Início</t>
  </si>
  <si>
    <t>Fim</t>
  </si>
  <si>
    <t>TRIMESTRE</t>
  </si>
  <si>
    <t>TI - Aquisições</t>
  </si>
  <si>
    <t>Subtotal Terceirização</t>
  </si>
  <si>
    <t>Subtotal TI - Aquisições</t>
  </si>
  <si>
    <t>TI - Serviços</t>
  </si>
  <si>
    <t>Subtotal TI - Serviços</t>
  </si>
  <si>
    <t>Subtotal Mobiliário</t>
  </si>
  <si>
    <t>Material de Escritório</t>
  </si>
  <si>
    <t>Subtotal Material de Escritório</t>
  </si>
  <si>
    <t>Subtotal Divisórias</t>
  </si>
  <si>
    <t>Subtotal Eventos</t>
  </si>
  <si>
    <t>Subtotal Eletrodomésticos</t>
  </si>
  <si>
    <t>Manutenção de Equipamentos</t>
  </si>
  <si>
    <t>Subtotal Manutenção de Equipamentos</t>
  </si>
  <si>
    <t>Subtotal Serviços Gráficos</t>
  </si>
  <si>
    <t>Subtotal Material de Consumo</t>
  </si>
  <si>
    <t>Subtotal Medicamentos</t>
  </si>
  <si>
    <t>Subtotal Celular</t>
  </si>
  <si>
    <t>Subtotal Serviços Diversos</t>
  </si>
  <si>
    <t>Subtotal Projetos</t>
  </si>
  <si>
    <t>Capacitação Pós</t>
  </si>
  <si>
    <t>Subtotal Capacitação Pós</t>
  </si>
  <si>
    <t>Subtotal Capacitação</t>
  </si>
  <si>
    <t>Subtotal Obras</t>
  </si>
  <si>
    <t>Subtotal Serviço Público</t>
  </si>
  <si>
    <t>Subtotal Anuidade</t>
  </si>
  <si>
    <t>Descrição</t>
  </si>
  <si>
    <t>Valor (R$)</t>
  </si>
  <si>
    <t>Biblioteca (livros)</t>
  </si>
  <si>
    <t>Equipamentos Audiovisual</t>
  </si>
  <si>
    <t>Resumo Geral</t>
  </si>
  <si>
    <t>Totais por trimestre</t>
  </si>
  <si>
    <t>Valor Estimado Anual</t>
  </si>
  <si>
    <t>Sem Data</t>
  </si>
  <si>
    <t>Sem Data Definida</t>
  </si>
  <si>
    <t>Curso realizado no exercíco de 2023, conforme expediente n. 0267330.</t>
  </si>
  <si>
    <t>Consolidado</t>
  </si>
  <si>
    <t>Executado</t>
  </si>
  <si>
    <t>A Executar</t>
  </si>
  <si>
    <t>DATA DE ENTRADA NA D.A.</t>
  </si>
  <si>
    <t>DATA DE HOMOLOGAÇÃO</t>
  </si>
  <si>
    <t>VALOR (R$)</t>
  </si>
  <si>
    <t>EXECUÇÃO</t>
  </si>
  <si>
    <t>Subtotal Eletromésticos</t>
  </si>
  <si>
    <t>Subtotal Man. Equipamentos</t>
  </si>
  <si>
    <t>VALOR CONSOLIDADO PELA C.O.F.</t>
  </si>
  <si>
    <t>ELEMENTO-ITEM</t>
  </si>
  <si>
    <t>Nº DO DOCUMENTO SEI DO DFD</t>
  </si>
  <si>
    <t>VALOR CONSOLIDADO DA AQUISIÇÃO/CONTRATAÇÃO</t>
  </si>
  <si>
    <t>NATUREZA</t>
  </si>
  <si>
    <t>Nº DO PROCESSO SEI</t>
  </si>
  <si>
    <t>Subtotal Biblioteca (livros)</t>
  </si>
  <si>
    <t>Subtotal Material De Consumo</t>
  </si>
  <si>
    <t>Equipamento Audiovisual</t>
  </si>
  <si>
    <t>Subtotal Equipamento Audiovisual</t>
  </si>
  <si>
    <t>DESPESA</t>
  </si>
  <si>
    <t>Plano de Contratações Anual - PCA 2025</t>
  </si>
  <si>
    <t>1º TRIMESTRE</t>
  </si>
  <si>
    <t>2º TRIMESTRE</t>
  </si>
  <si>
    <t>3º TRIMESTRE</t>
  </si>
  <si>
    <t>4º TRIMESTRE</t>
  </si>
  <si>
    <t>Sem data Definida</t>
  </si>
  <si>
    <t>Menu Principal</t>
  </si>
  <si>
    <t>Trimestres</t>
  </si>
  <si>
    <t>Despesas</t>
  </si>
  <si>
    <t>PLANO ANUAL DE CONTRATAÇÕES - PCA 2024</t>
  </si>
  <si>
    <t>Coordenadoria de Gestão da Terceirização e Serviços Gerais</t>
  </si>
  <si>
    <t>-</t>
  </si>
  <si>
    <t>Contratação de empresa especializada na prestação de serviços contínuos de apoio ao Núcleo de ensino a distância (NEAD) da Escola de Contas e Capacitação Professor Pedro Aleixo do Tribunal de Contas do Estado de Minas Gerais, por meio de alocação de mão de obra exclusiva</t>
  </si>
  <si>
    <t>Supervisão de Suporte e Infraestrutura de Tecnologia da Informação</t>
  </si>
  <si>
    <t>Supervisão de Sistemas Informatizados</t>
  </si>
  <si>
    <t>Supervisão de Segurança Institucional da Informação</t>
  </si>
  <si>
    <t>Aquisição de computadores portáteis</t>
  </si>
  <si>
    <t>Contratação de empresa para prestação de serviços de gerenciamento de visibilidade, segurança e acesso remoto seguro e proteção de estações de trabalho remotas por solução de prevenção de ameaças de nova geração, monitoramento e administração dos serviços providos, respostas a incidentes de segurança, gerenciamento, controle e monitoramento de compliance.</t>
  </si>
  <si>
    <t>Solução para fornecer maior visibilidade, controle e proteção avançada para dados e aplicativos além de garantir um acesso remoto mais seguro. Esta solução será de grande valia para proteger o TCEMG contra ameaças cibernéticas e garantir a segurança dos dados tanto interno quanto na nuvem.</t>
  </si>
  <si>
    <t>Contratação de Empresa Especializada em Gestão de Acesso Centralizado para Proteger e Controlar o uso de Credenciais, permitindo definir os usuários que podem usar a senha ou utilizar o acesso aos servidores e ativos de Infraestrutura do TCEMG.</t>
  </si>
  <si>
    <t>Contratação de empresa para atualização tecnológica dos softwares AD Audit Plus e Exchange Reporter Plus, ambos da marca Manage Engine de validade perpétua do Tribunal de Contas</t>
  </si>
  <si>
    <t>Superintendência de Controle Externo</t>
  </si>
  <si>
    <t>Escola de Contas e Capacitação Professor Pedro Aleixo</t>
  </si>
  <si>
    <t>Coordenadoria de Aquisição de Bens e Serviços</t>
  </si>
  <si>
    <t>Coordenadoria de Almoxarifado e Patrimônio</t>
  </si>
  <si>
    <t>Mesa de Reunião 2,40 m</t>
  </si>
  <si>
    <t>Nº PROCESSO SEI</t>
  </si>
  <si>
    <t>Coordenadoria de Publicidade e Marketing</t>
  </si>
  <si>
    <t>Coordenadoria de Manutenção e Obras</t>
  </si>
  <si>
    <t>Coordenadoria de Relações Públicas e Cerimonial</t>
  </si>
  <si>
    <t>Diretoria de Segurança Institucional</t>
  </si>
  <si>
    <t>Diretoria de Planejamento e Gestão Estratégica</t>
  </si>
  <si>
    <t>Coordenadoria de Biblioteca e Gestão de Informação</t>
  </si>
  <si>
    <t>CONSTOU NO PCA?</t>
  </si>
  <si>
    <t>pca24</t>
  </si>
  <si>
    <t>Contratação de empresa especializada na prestação de serviços de impressão e acabamento de materiais gráficos visando reposição de estoques conforme consumo observado historicamente e mapeamento das atividades que requerem materiais personalizados tais como blocos, envelopes, pastas e outros impressos.</t>
  </si>
  <si>
    <t>Coordenadoria de Transportes</t>
  </si>
  <si>
    <t>Procuradoria Jurídica</t>
  </si>
  <si>
    <t>300Kg</t>
  </si>
  <si>
    <t>Diretoria de Administração</t>
  </si>
  <si>
    <t>Coordenadoria de Jornalismo e Redação</t>
  </si>
  <si>
    <t>O não atendimento da demanda poderá ensejar mal funcionamento dos elevadores, ocasionando paradas indesejadas, prejudicando o transporte de pessoas.</t>
  </si>
  <si>
    <t>Atendimento de demandas realizadas por meio do GDFISC por servidores e colaboradores para participação em cursos, exposições, congressos e conferências visando a capacitação necessária para o desempenho das atividades de forma eficiente e eficaz.</t>
  </si>
  <si>
    <t>Diretoria de Comunicação Social</t>
  </si>
  <si>
    <t>Contratação de empresa que forneça o serviço de transporte e disposição de caçamba de coleta de entulho e posterior retirada, com os resíduos sólidos, para levar à destinação final, em locais apropriados para o bota-fora.</t>
  </si>
  <si>
    <t>É impossível pensar no não atendimento de tão relevante demanda. O acúmulo de resíduos sólidos provenientes de atividades de manutenções preventivas e corretivas e de resíduos de poda e manutenção de jardins pode levar ao acúmulo de água e mal cheiro devido à decomposição orgânica. Isso atrairá insetos e roedores causadores de doenças, com grande perigo à saúde dos servidores, colaboradores, visitantes do TCE e toda a vizinhança.</t>
  </si>
  <si>
    <t>Contratação de empresa especializada para prestação de serviços de manutenção preventiva e corretiva, incluindo fornecimento e substituição de peças, na solução de climatização de ar condicionado de precisão, grupo de módulos de baterias para fornecimento de energia e demais equipamentos necessários.</t>
  </si>
  <si>
    <t>Contratação de empresa especializada para fornecimento de serviço de e-mail marketing pelo período de 12 (doze meses).</t>
  </si>
  <si>
    <t>Coordenadoria de Protocolo e Triagem</t>
  </si>
  <si>
    <t>Continuidade dos serviços prestados pela EBCT - Empresa Brasileira de Correios e Telégrafos</t>
  </si>
  <si>
    <t>Contratação de empresa especializada para prestação de serviços contínuos de desinsetização, descupinização e controle de roedores nas áreas externas e internas do Tribunal de Contas de Minas Gerais</t>
  </si>
  <si>
    <t>Contratação de empresa especializada na manutenção da solução integrada de Sistema de Controle de Acesso no Tribunal de Contas do Estado de Minas Gerais, incluindo a manutenção de equipamentos de controle de acesso de pessoas e materiais, credenciamento, identificação, software e componentes, bem como os serviços de atualização de versão e suporte técnico remoto para software.</t>
  </si>
  <si>
    <t>Núcleo de Proteção de Dados</t>
  </si>
  <si>
    <t>Termo de Adesão com o Instituto Rui Barbosa para o desenvolvimento e o aperfeiçoamento das atividades exercidas pelos Tribunais de Contas.</t>
  </si>
  <si>
    <t>ELEMNTO-ITEM</t>
  </si>
  <si>
    <t>TIPO</t>
  </si>
  <si>
    <t>ELEMENTO-ITEM 2</t>
  </si>
  <si>
    <t>ELEMENTO-ITEM 1</t>
  </si>
  <si>
    <t>Valor Planejado</t>
  </si>
  <si>
    <t>Modalidade de Contratação Planejada</t>
  </si>
  <si>
    <t>Serviços/Produtos ou Obra/Engenharia</t>
  </si>
  <si>
    <t>Obra/Engenharia</t>
  </si>
  <si>
    <t>Serviços/Produtos</t>
  </si>
  <si>
    <t>OBSERVAÇÃO</t>
  </si>
  <si>
    <t>DESPESA CORRENTE / INVESTIMENTO</t>
  </si>
  <si>
    <t>TOTAL</t>
  </si>
  <si>
    <t>Contratação de empresa especializada na prestação de serviços contínuos de apoio à Diretoria de Comunicação Social e do teleatendimento com dedicação exclusiva de mão de obra</t>
  </si>
  <si>
    <t>A presente continuidade do contrato faz-se indispensável no dia-a-dia da Casa, uma vez que contempla serviços imprescindíveis para o bom funcionamento das diversas dependências do TCEMG e que não podem sofrer interrupção, sem causar prejuízo ao seu bom andamento</t>
  </si>
  <si>
    <t>Contratação de empresa especializada para a prestação de serviços, de forma contínua, de condução, manutenção, controle e limpeza dos veículos oficiais da frota do Tribunal de Contas do Estado de Minas Gerais</t>
  </si>
  <si>
    <t>É dever da Administração zelar pelo patrimônio público e pela segurança do(s) usuário(s), bem como a necessidade da Coordenadoria de Transportes do Tribunal controlar o tráfego dos veículos, organizando e controlando a saída e chegada destes, dentre outras atribuições definidas por meio do art. 61 da Resolução TCEMG n. 03/2019</t>
  </si>
  <si>
    <t>Serviços contínuos de tecnologia da informação, focado na área de gerenciamento de redes, administração de sistema , desenvolvimento de sistemas, suporte e manutenção e outros na área de TI, indispensáveis ao desempenho das atividade do Tribunal de Contas.</t>
  </si>
  <si>
    <t>O Tribunal de Contas do Estado de Minas Gerais possui diversos sistemas informatizados, os quais viabilizam não só que esta Corte de Contas execute suas atividades de fiscalização, capacitação dos seus servidores e jurisdicionados, tramitação de processos de fiscalização, prestação de contas e consultas, dentre outras, além de possibilitar o armazenamento e guarda de todas as informações e documentos deste Tribunal.
Neste contexto e, tendo em vista a inexistência de pessoal com as atribuições especificadas no quadro próprio de servidores do Tribunal para atender as demandas de tecnologia em projetos de TI, suporte interno e externo, infraestrutura, rede, manutenção, desenvolvimento, arquitetura e análise, todos voltados para tecnologia da Informação além de monitoramento, evolução no banco de dados e efetividade e segurança no gerenciamento das informações armazenadas e prestadas pelo TCE é necessário à Diretoria de Tecnologia da informação – DTI desenvolver novas tecnologias e aplicações para seu parque computacional. Sendo assim, é premente a necessidade de contratação de pessoal técnico e especializado com experiência e formação em área de tecnologia da informação.</t>
  </si>
  <si>
    <t>Serviços contínuos de tecnologia da informação, focado  na área  de gerenciamento de redes, administração de sistema , desenvolvimento de sistemas, suporte e manutenção e outros na área de TI, indispensáveis  ao desempenho das atividade do Tribunal  de Contas.</t>
  </si>
  <si>
    <t>Contratação de empresa especializada para prestação de serviços contínuos de manutenção predial, preventiva e corretiva, nas dependências do Tribunal, por meio de alocação de mão de obra exclusiva</t>
  </si>
  <si>
    <t>Considerando que o Tribunal de Contas do Estado de Minas Gerais abrange uma área construída de, aproximadamente, 40.000m², e não possui, em seu quadro de pessoal, profissionais para execução dos serviços de manutenção predial contínua, torna-se necessária a contratação de empresa especializada em manutenção de sistemas de energia elétrica, hidrossanitário, condicionamento de ar, cabeamento estruturado lógico, telefônico, etc., indispensáveis ao desempenho das atividades do Tribunal</t>
  </si>
  <si>
    <t>Contratação de empresa especializada na prestação de serviços contínuos de apoio administrativo, por meio de alocação de mão de obra exclusiva</t>
  </si>
  <si>
    <t>Contratação de empresa especializada para prestação de serviços contínuos de limpeza, conservação e higienização predial, jardinagem, com alocação exclusiva de mão de obra, a serem prestados nas dependências internas e externas do Tribunal e seus edifícios anexos, incluindo o fornecimento de todos os materiais, produtos de consumo, máquinas e equipamentos</t>
  </si>
  <si>
    <t>Considerando que a prestação laboral, objeto da presente demanda, por meio das funções de Servente de Limpeza I, Servente de Limpeza II, Limpador de Vidros, Jardineiro, Carregador, Encarregado de Limpeza, por não existirem no Quadro da Secretaria deste Tribunal, apresenta vantagens operacionais, de logística e da economicidade proporcionadas pela terceirização de serviços dessa natureza e servem de apoio à atividade fim desta Casa</t>
  </si>
  <si>
    <t>Contratação de empresa especializada na prestação de serviços contínuos de segurança patrimonial e vigilância armada nas dependências do Tribunal de Contas do Estado de Minas Gerais, incluindo fornecimento de uniformes, armamentos e equipamentos auxiliares necessários à viabilização dos serviços, conforme legislação vigente, principalmente a Portaria nº 3233/2012- DPF.</t>
  </si>
  <si>
    <t>É poder/dever da Administração a garantia da integridade física e patrimonial das pessoas e dos bens públicos. Para tanto, é necessária a prestação dos serviços de vigilância armada, de forma contínua, com a finalidade de proteger todo o patrimônio móvel e imóvel do Tribunal de Contas do Estado de Minas Gerais, garantindo um ambiente seguro de trabalho e a incolumidade física dos servidores, colaboradores, autoridades e visitantes que se utilizam destas dependências;</t>
  </si>
  <si>
    <t>Contratação de empresa especializada para a prestação de serviços contínuos de condução dos veículos pertencentes à frota do Tribunal de Contas do Estado de Minas Gerais</t>
  </si>
  <si>
    <t>O serviço de transporte é essencial na medida em que viabiliza o deslocamento das autoridades convidadas/ou visitantes e servidores em auditorias e inspeções, objetivando que estes possam desempenhar suas atividades regimentais e funcionais, dentre as quais se destacam a fiscalização e capacitação dos jurisdicionados, o que requer um deslocamento constante dos servidores desta Corte de Contas</t>
  </si>
  <si>
    <t>Contratação da Associação Profissionalizante do Menor de Belo Horizonte – ASSPROM para prestação de serviços contínuos, por meio de adolescente trabalhador</t>
  </si>
  <si>
    <t>A prestação laboral é indispensável à rotina de serviço da Casa, pois contemplam atividades fundamentais para o funcionamento adequado, tais como traslado de processos, documentos, livros e congêneres, bem como auxílio nas tarefas gerais de cada setor.</t>
  </si>
  <si>
    <t>A presente continuidade do contrato faz-se necessária à Casa, uma vez que contempla o Núcleo de ensino à distância (NEAD), que coroa as ações de capacitação de todos os funcionários do TCE, desenvolvido pela Escola de Contas</t>
  </si>
  <si>
    <t>Solução tecnológica para acesso aos dados digitais constantes dos sistemas corporativos dos jurisdicionados estaduais, com vistas ao efetivo exercício das atividades de fiscalização decorrentes do controle externo atribuído constitucionalmente ao Tribunal de Contas do Estado de Minas Gerais</t>
  </si>
  <si>
    <t>O acesso aos dados digitais dos jurisdicionados estaduais é imprescindível à efetividade das ações de controle externo, quer sejam de forma prévia, concomitante ou posterior.</t>
  </si>
  <si>
    <t>Manutenção e reparos em extintores de incêndio - inclusive recarga, sendo 09 CO² de 6KG, 293 ABC de 6 KG, 02 BC de 6 KG, 01 BC de 50 KG.</t>
  </si>
  <si>
    <t>A recarga de extintores é necessária para manter a eficácia desses equipamentos. Com o tempo, o agente extintor pode se deteriorar, componentes internos podem ficar danificados e a pressão do cilindro pode diminuir. Sem a recarga, o extintor pode não funcionar corretamente ou até mesmo falhar em momentos cruciais, colocando em risco a segurança das pessoas e do patrimônio.</t>
  </si>
  <si>
    <t>Aquisição de café torrado e moído, 100% (cem por cento) da espécie arábica, tipo gourmet</t>
  </si>
  <si>
    <t>A compra justifica-se em razão da necessidade de se garantir o fornecimento de café para as copas da Presidência, dos Conselheiros, dos Conselheiros-Substitutos do Tribunal de Contas do Estado de Minas Gerais, do Ministério Público junto ao Tribunal de Contas e em eventos realizados no TRIBUNAL.</t>
  </si>
  <si>
    <t>Aquisição  açúcar cristal branco</t>
  </si>
  <si>
    <t>Aquisição de adoçante sucralose líquido de 100ml</t>
  </si>
  <si>
    <t>Açucareiro INOX - 300 ml</t>
  </si>
  <si>
    <t>Bule INOX - 700 ml</t>
  </si>
  <si>
    <t>Coador / pano</t>
  </si>
  <si>
    <t>Colher pequena INOX</t>
  </si>
  <si>
    <t>Copo de vidro long-drink - 300 ml</t>
  </si>
  <si>
    <t>Forro branco para bandeja de garçom com 38 cm, material 100% PVC</t>
  </si>
  <si>
    <t>Jarra de vidro para água - 1,2 litros</t>
  </si>
  <si>
    <t>Xícara pequena e pires para café</t>
  </si>
  <si>
    <t>Cordões personalizados</t>
  </si>
  <si>
    <t>O crachá de identificação funcional e o crachá de identificação pessoal, no caso de visitante, compõem o sistema de controle de acesso de pessoas às dependências do Tribunal de Contas, de uso obrigatório pelos servidores, empregados terceirizados, estagiários, prestadores de serviço, trabalhadores adolescentes, professores, alunos da pós-graduação e o crachá de identificação pessoal, no caso de visitante, devem ser utilizados em local visível que possibilite a identificação individual do portador durante a permanência nas dependências do Tribunal de Contas.
Baixo volume em estoque dos materiais utilizados para confecção do crachá de acesso.</t>
  </si>
  <si>
    <t>Porta crachás retrátil</t>
  </si>
  <si>
    <t>Cartões PVC adesivados flexíveis</t>
  </si>
  <si>
    <t>Porta crachá rigido</t>
  </si>
  <si>
    <t>Carbono Térmico Filme de Tingimento de Cor de 5 Painéis (Ribbon Magicard Color MA300YMCKO)</t>
  </si>
  <si>
    <t xml:space="preserve">Aquisição de tapetes (capachos vinílicos - PVC), personalizado com a logomarca do Tribunal, para as entradas nas portarias do TCEMG. </t>
  </si>
  <si>
    <t>A compra justifica-se pela necessidade de substituição dos tapetes atuais que se encontram rasgados e/ou danificados.</t>
  </si>
  <si>
    <t>Aquisição de espelho convexo  a ser instalado na Portaria 2.</t>
  </si>
  <si>
    <t>Os espelhos convexos são utilizados nos espelhos retrovisores de carros e também em outras situações nas quais se deseje ter um campo maior de visibilidade do que nos espelhos planos.Ulitizados para “prolongar” a visão, possibilitando ver ângulos refletidos não visíveis em espelhos planos. Com isso se costuma dizer que tais espelhos permitem ampliar o campo de visão.</t>
  </si>
  <si>
    <t>fitas dupla face 19mmX20m</t>
  </si>
  <si>
    <t>A fita de sinalização zebrada é uma ferramenta de segurança essencial para demarcar, isolar e indicar áreas consideradas de risco, como locais escorregadios, de acesso momentaneamente interditado, que passam por reformas estruturais ou indicar local que necessita de uma atenção para aqueles que circulam.</t>
  </si>
  <si>
    <t xml:space="preserve">fitas zebradas preta/amarela 70mmX 200m </t>
  </si>
  <si>
    <t>Aquisição de Chaveiro com argola de metal e plaqueta.</t>
  </si>
  <si>
    <t>O Chaveiro com argola de metal e plaqueta contendo a informação escrita e numérica do local em que a chave é utilizada objetiva a manutenção do claviculário da DSI, composto por 100 (cem) chaves, organizado, com chaves nomeadas e numeradas, possibilitando rápida identificação na busca por chave de algum cômodo.</t>
  </si>
  <si>
    <t>Confecção de 1 (uma) bandeira para uso em ambiente externo, mastros de fachada, do Tribunal de Contas do Estado de Minas Gerais, bem como aquisição de 01(uma) bandeira do Brasil e 01 (uma) bandeira do Estado de Minas Gerais.</t>
  </si>
  <si>
    <t>Conforme Lei n° 5.700, de 1º de setembro de 1971, que dispõe sobre a forma e apresentação dos Símbolos Nacionais, CAPÍTULO III, da Apresentação dos Símbolos Nacionais</t>
  </si>
  <si>
    <t xml:space="preserve"> Diretoria de Segurança Institucional</t>
  </si>
  <si>
    <t>Aquisição de fones de ouvido para rádio Motorola EP/DEP450 / DTR620 - PMLN6535 HKLN4599 com PTT e microfone de lapela tipo concha</t>
  </si>
  <si>
    <t>Os rádios de comunicação são imprescindíveis para manter uma comunicação ativa entre os supervisores e vigilantes, visando sempre pela eficiência e agilidade na segurança do Tribunal.</t>
  </si>
  <si>
    <t>Aquisição de baterias para rádio DEP 450 Motorola digital</t>
  </si>
  <si>
    <t>Aquisição de antenas modelo PMAD4012 para rádio DEP 450 Motorola digital</t>
  </si>
  <si>
    <t>Realização de teste hidrostático em mangueiras de incêndio, bem como a realização de sua possível troca caso a mesma seja condenada.</t>
  </si>
  <si>
    <t>A realização do teste hidrostático, bem como sua possível aquisição justifica-se para cumprimento da Norma ABNT NBR 12779 que estabelece periodicidade de inspeção do equipamento a cada 6 meses e realização de teste hidrostático a cada 12 meses para que o equipamento se mantenha íntegro e funcional.</t>
  </si>
  <si>
    <t xml:space="preserve"> Locação de 5 (cinco) Portais detectores de metais e 3 (três) escâneres de volumes instalados nas portarias 1, 2 e 3</t>
  </si>
  <si>
    <t>A instalação dos equipamentos visa fortalecer as medidas de segurança nos acessos às edificações do Tribunal.</t>
  </si>
  <si>
    <t>É de extrema importância o controle eletrônico das portarias e do interior dos edifícios visando proteger pessoas - servidores, visitantes, prestadores de serviço e o patrimônio - veículos e bens patrimoniais.
O sistema permite à Diretoria de Segurança Institucional a visualização imediata de qualquer anormalidade interna e na área perimetral ao Tribunal.</t>
  </si>
  <si>
    <t>Serviço de motoboy para o transporte e entrega de documentos, revistas, materiais, objetos de pequeno porte; realizar pagamentos e depósitos bancários, serviços em cartórios, distribuição de brindes e convites, receber e expedir malotes, coletas de assinaturas em contratos, dentre outras atividades correlatas e pertinentes à função.</t>
  </si>
  <si>
    <t>Transporte de materiais de pequeno porte de forma ágil e economica.</t>
  </si>
  <si>
    <t>Contratação de serviço de gerenciamento da manutenção preventiva e corretiva da frota de veículos do Tribunal de Contas do Estado de Minas Gerais.</t>
  </si>
  <si>
    <t>Manter demanda de utilização da frota de veiculos funcionando regularmente com manutenção adequada e correção do veiculo devido a sinistros ou defeito mecânico, sempre em beneficio do atendimento aos eventos institucionais com participação de servidores e/ou autoridades.</t>
  </si>
  <si>
    <t>Obtenção de níveis satisfatórios de controle de pragas urbanas, mais especificamente com relação a baratas, aranhas, escorpiões, traças, cupins, formigas e roedores, visando garantir boas condições de sanidade nas dependências do TCEMG.</t>
  </si>
  <si>
    <t>Contratação da Superintendência de Limpeza Urbana – SLU</t>
  </si>
  <si>
    <t>A presente contratação visa à indispensável coleta de resíduos sólidos excedentes, gerados no âmbito do Tribunal de Contas do Estado de Minas Gerais. Uma vez que o volume produzido pelo Tribunal excede o quantitativo legal fixado para o serviço público regular de coleta, torna-se imprescindível a celebração de contrato que possibilite a realização do serviço.</t>
  </si>
  <si>
    <t>Diretoria de Fiscalização de Matérias Especiais</t>
  </si>
  <si>
    <t xml:space="preserve">Filiação ao Instituto Brasileiro de Auditoria de Obras Públicas – Ibraop </t>
  </si>
  <si>
    <t>O Instituto Brasileiro de Auditoria de Obras Públicas – Ibraop auxilia duas Coordenadorias desta Diretoria  (CAOSE/CFOSE) no desenvolvimento de ações voltadas ao aprimoramento da gestão do controle de obras públicas em Minas Gerias, bem como na uniformização de entendimentos por meio de elaboração de Orientações Técnicas, Procedimentos de Auditoria de Obras Públicas, realização de reuniões técnicas, cursos, capacitações e eventos técnicos na área da engenharia, entre outros.</t>
  </si>
  <si>
    <t>Dar continuidade ao Contrato 9277807 firmado entre o Tribunal de Contas do Estado de Minas Gerais</t>
  </si>
  <si>
    <t>Locação de equipamentos de vigilância eletrônica de Circuito Fechado de TV por IP (CFTV-IP) – configuração, testes e ajustes em produção para captação, geração, visualização por meio de vídeo wall, gravação digital, armazenamento de imagens, bem como remanejamento (instalação e remoção) das câmeras quando necessário, manutenção preventiva e corretiva de todo o sistema (com fornecimento de peças)</t>
  </si>
  <si>
    <t>O Tribunal possui área total construída de 4.411.141 M² , em 05 edificações distintas e interligadas entre si:
1. Prédio Sede;
2. Anexo I;
3. Anexo II;
4. Prédio Escola de Contas e Capacitação Professor Pedro Aleixo
5. Cenáculo de Oração.
Nas edificações, em trabalho presencial, em média há 660 (seiscentos e sessenta) servidores e 550 empregados terceirizados.
O número mensal de visitantes nas dependências do Tribunal, em 2023, indicou 1862 (mil oitocentos e sessenta e dois).</t>
  </si>
  <si>
    <t>Aquisição de botons</t>
  </si>
  <si>
    <t>Aquisição de bottons adesivos de papel para identificação de visitantes - participantes de eventos e  trabalhadores de empreiteiras prestadoras de serviço - prestadores de serviço eventual - que não recebem o “Crachá de Visitante”.</t>
  </si>
  <si>
    <t>Conserto de rádiocomunicadores</t>
  </si>
  <si>
    <t>Coordenadoria de Serviços Integrados de Saúde</t>
  </si>
  <si>
    <t>Bateria para Aparelho de glicosímetro</t>
  </si>
  <si>
    <t>Considerando que uma das competências da Coordenadoria de Serviços Integrados de Saúde elencadas na Resolução n.04/2023 é prestar assistência médica aos Conselheiros, Conselheiros Substitutos, Procuradores do Ministério Público junto ao Tribunal, servidores e pessoas que se encontrem nas dependências do Tribunal, de acordo com os recursos disponíveis;
considerando que dependendo da condição do paciente, para oferecer assistência médica adequada, são necessários a administração de medicação e/ou procedimento específico que requeiram materiais médicos disponíveis;
considerando que os medicamentos e materiais de uso médico para atendimento ambulatorial possuem validade e são gastos;
está justificada a necessidade de compra anual de medicamentos e materiais médicos, para reposição do estoque mínimo anual, estabelecido de acordo com a estatística de gasto de exercícios anteriores, para prestarmos uma assistência médica de forma adequada.</t>
  </si>
  <si>
    <t>Absorvente (pacote com 8 unidades com abas)</t>
  </si>
  <si>
    <t>Esfigmomanômetro</t>
  </si>
  <si>
    <t>Oxímetro</t>
  </si>
  <si>
    <t>Equipamento médico hospitalar componentes e acessórios</t>
  </si>
  <si>
    <t>Medicamentos Alopáticos</t>
  </si>
  <si>
    <t>Revisão anual do Desfibrilador Externo Automático - DEA</t>
  </si>
  <si>
    <t>A Lei n. 9.317, de 18/01/2007, regulamentada pelo Decreto n. 12.783, de 23/07/2007, exige a presença de um Desfibrilador Externo Automático - DEA em locais que tenham circulação ou concentração de 1.000 pessoas/dia, tais como shoppings, instituições públicas, clubes, etc. O TCEMG atualmente possui dois (2) equipamentos DEA para atendimento das situações de emergência que porventura venham a ocorrer na Casa. Por se tratar de um equipamento de suporte à vida nos casos de parada cardiorrespiratória, ele deve estar disponível para uso durante todo o horário de funcionamento do TCEMG e em perfeita condições de uso. Para garantir o funcionamento adequado dos equipamentos, o fabricante recomenda o envio do equipamento para a manutenção anualmente ou quando apresentarem problemas. A manutenção é feita por representantes autorizados pelo fabricante.</t>
  </si>
  <si>
    <t>Aquisição de pá - caso durante a manutenção do DEA precise realizar a troca</t>
  </si>
  <si>
    <t>Aquisição de carregador - caso durante a manutenção do DEA precise realizar a troca</t>
  </si>
  <si>
    <t>Aquisição de cabo - caso durante a manutenção do DEA precise realizar a troca</t>
  </si>
  <si>
    <t>Aquisição de bateria - caso durante a manutenção do DEA precise realizar a troca</t>
  </si>
  <si>
    <t>Contratação de empresa para fornecer solução de antispam ou em outras palavras um gateway de e-mail</t>
  </si>
  <si>
    <t>Vigência de 36 meses</t>
  </si>
  <si>
    <t>No exercício de suas atribuições, o Tribunal encontra vários desafios, entre os quais está a de filtrar mensagens que são enviadas para os e-mails corporativos desta Casa.
Um Spam refere-se à notícias falsas, mensagens de propaganda ou inclusive à vírus que, cotidianamente são enviados em grande quantidade para endereços de e-mail. Além disso, são caracterizados por serem mensagens que o recebimento não foi autorizado pelo destinatário, quer dizer, quem está recebendo não pediu por isso. E no ambiente corporativo, quando os funcionários não conseguem identificar as ameaças, ao clicar em um e-mail desses ou em um link contido em seu corpo, o computador pode ser infectado e causar vulnerabilidade e até lentidão à rede corporativa.</t>
  </si>
  <si>
    <t>Este Tribunal possui 1800 (mil e oitocentas) licenças do software McAfee Complete Endpoint Protection Business – CEB, que está ativo e funcionando.
Essa ferramenta, da marca McAfee tem suas licenças de uso de tempo indeterminado, já instalada, configurada e em produção. Nossos técnicos possuem o conhecimento de suas funcionalidades e atuam rapidamente para executar suas atividades com uma maior eficácia e performance.
Assim sendo, o objetivo desta demanda é solicitar a continuidade dos serviços deste software, adquirindo suas atualizações/renovações, que trazem os recursos mais atuais, no que se diz respeito a manutenção da segurança das informações trafegadas, armazenadas e disponibilizadas neste Tribunal.</t>
  </si>
  <si>
    <t>Contratação de empresa especializada para a atualização do licenciamento perpétuo do software de Gestão de Eventos e Incidentes de Segurança – SIEM (McAfee), incluindo suporte técnico presencial, por 12 (doze) meses</t>
  </si>
  <si>
    <t>Contratação de empresa para atualização de 1800 licenças de software McAfee Complete Endpoint Protection Business – CEB, de propriedade do tribunal, incluindo garantia e suporte técnico por 36 (trinta e seis) meses.</t>
  </si>
  <si>
    <t xml:space="preserve"> Milhares de dados são trafegados na rede do Tribunal, tanto interna quanto externamente, advindas dos diversos sistemas informatizados e seus bancos de dados, que nossos jurisdicionados e servidores utilizam para cumprir as atividades meio e fim desta Casa.
A solução SIEM, de propriedade perpétua deste Tribunal, da marca McAfee é a ferramenta que consegue identificar, analisar e mitigar os incidentes de segurança neste tráfego, fornecendo relatórios e dados de eventos estranhos ocorridos nos sistemas, gerando ações da equipe de segurança da DTI para normalizar a segurança do ambiente de TI do TCEMG.
As informações e dados trafegados em nossa rede possuem um alto valor para o Tribunal, para o Estado e para a sociedade, por isso devem ter a atenção necessária em sua segurança, daí a importância deste contrato da atualização da Solução SIEM e os serviços de suporte técnico presencial.
Assim, torna-se imprescindível a atualização do Licenciamento do software de Gestão de Eventos e Incidentes de Segurança – SIEM, para dar continuidade ao gerenciamento dos registros gerados pelas ações de nossos usuários para a identificação de incidentes de segurança.</t>
  </si>
  <si>
    <t>Contratação de empresa especializada em fornecimento de produtos e prestação de serviços Microsoft, de
2000 licenças - O365E1ShrdSvr ALNG SubsVL MVL PerUsr.</t>
  </si>
  <si>
    <t>A aquisição das licenças dos fabricante Microsoft tem como intuito, possibilitar a setores distintos do TRIBUNAL DE CONTAS a continuidade de seus trabalhos com a mesma solução tecnológica que já possuem.
Almeja-se, em síntese, prover serviços de informática com segurança, colaboração, disponibilidade e aderência a padrões de uso amplamente difundidos, adquirindo-se licenças de software que possam ser plenamente atualizáveis ao longo do tempo, de modo a favorecer a produtividade e continuidade dos serviços das áreas solicitantes, por consequência. Além disto, promove-se uma sinergia garantindo a compatibilidade entre os formatos dos arquivos recebidos de outras instituições.
As presentes aquisições assegurarão que o Tribunal de Contas utilize seus recursos computacionais de forma devidamente legalizada e com isso, proporcionem um ganho de qualidade na execução de suas tarefas.
Os softwares solicitados vêm agregar valor às atividades diárias dos colaboradores do Tribunal de Contas do Estado de Minas Gerais, visando atender as demandas com agilidade, segurança, disponibilidade e confiabilidade sendo as referidas aquisições de uso perpétuo.
A aquisição destes softwares visa evitar conviver com diferentes versões de suítes de automação de escritório instaladas para seus usuários, criando um ambiente heterogêneo e de difícil administração, posto que as diferentes versões geram incompatibilidades que vão desde a formatação de documentos e planilhas até a execução de macros e funções avançadas dos aplicativos.</t>
  </si>
  <si>
    <t>Contratação de empresa para aquisição de licenças do software EMS - Enterprise Management Server, incluindo garantia por 36 meses e suporte técnico para o período de 36 (trinta e seis) meses, na modalidade de subscrição.</t>
  </si>
  <si>
    <t>Este Tribunal já possui uma solução de segurança para seus diversos tipos de acessos remotos, via WEB ou através de VPN (sigla em inglês para Rede Privada Virtual) que atende ao programa do Teletrabalho, e são compostos por vários produtos, tais como o firewall FortiGate, o aplicativo FortiClient, o Fortitoken, gerenciado pelo FortiAythenticator para o acesso e autenticação em dois fatores e o FortiAnalyzer, que traz os relatórios destes equipamentos.
A presente aquisição de 1.000 licenças é para serem utilizadas com um console central de gerenciamento dos dispositivos (endpoints) utilizados nos acessos, denominada EMS – Enterprise Management Server, que permite gerenciar o FortiClient, verificar vulnerabilidades, fazer inventário de software e trazer um resumo de ameaças, alertas e notificações de ações para um ambiente seguro.
Assim sendo, a continuidade da atual contratação é manter um produto de gerenciamento de toda a solução descrita acima, onde a integração deve ser total com cada uma das ferramentas citadas, maximizando todas as suas funcionalidades para a manutenção do tráfego de informações do Tribunal seguro e confiável.</t>
  </si>
  <si>
    <t>Contratação de empresa especializada para a atualização do licenciamento perpétuo da solução de controle de acesso à rede – FortiNAC e suas 1.800 licenças, incluindo suporte técnico, por 36 (trinta e seis) meses</t>
  </si>
  <si>
    <t>O TCE-MG tem passado por mudanças constantes causadas pelo grande avanço do meio digital, sempre no intuito de zelar pela segurança de seus acessos e dados. Acompanhando o mercado de tecnologia, e a partir desta necessidade, adquirimos em 2020, um software de NAC - Network Access Control, da Fortinet, que consiste em uma ferramenta que consegue proibir acessos não autorizados na rede, além de bloquear conteúdos que não tenham ligação direta com o trabalho de uma instituição, além de 2.000 licenças para dispositivos; toda a solução em modalidade perpétua.
O NAC se utiliza da própria infraestrutura de rede da organização para conseguir realizar o cumprimento das políticas de segurança estabelecidas. Dessa forma, tanto os dispositivos com fio ou sem fio, desde que estejam ligados à rede, conseguem ser monitorados e controlados pela ação do NAC.
Além disso, o NAC tem como uma das suas principais e mais efetivas características, a exigência do cumprimento de todas as políticas pré-definidas pelos administradores para se conseguir acessar a rede. Esse fator bloqueia a possibilidade de qualquer IP conseguir utilizar o sistema.
Abaixo, alguns dos benefícios que uma solução NAC poderá proporcionar para o Tribunal: 
·Segurança de rede: Devido a sua capacidade de aplicar políticas de segurança pré-estabelecidas, um NAC consegue fazer com que todos os computadores ligados a uma rede sigam as normas de segurança da empresa.
·Autenticação de Usuário: Através do NAC, tornam-se mais rígidas as políticas de acesso às informações e dados dos usuários da rede que já estão autenticados.
Bloqueio da ação de malwares: A ferramenta é uma tecnologia importante para aumentar a proteção dos dados. Esse fator faz com que o NAC se torne uma espécie de “primeira linha de defesa” da rede como um todo.
Assim, torna-se imprescindível a atualização da ferramenta FortiNAC Control and Application VM Server, juntamente com seu licenciamento perpétuo, para dar continuidade à proteção de dados a ser aplicada em nossa rede de informações.</t>
  </si>
  <si>
    <t>Vigência de 60 meses</t>
  </si>
  <si>
    <t>O Tribunal possui um equipamentos de segurança (Firewall), denominado FG-2200E da marca Fortinet, para segmentação Interna, que fornece visibilidade e detecção de ameaças de usuários mal-intencionados e contas comprometidas, melhorando o desempenho da rede e suportando operações que impliquem em um ambiente seguro e confiável tanto para os servidores do órgão quanto para os jurisdicionados.
Este hardware é uma ferramenta essencial para garantir a segurança, disponibilidade e a funcionalidade do datacenter do Tribunal bem como prover proteção dos dados contidos em sua rede, permitindo, por exemplo, proteção contra worms, vírus, malwares entre outras pragas virtuais.
Além de aumentar a segurança de toda a rede local do Tribunal, a aquisição prevê solução de filtragem e proteção de intrusão com gerência centralizada, varredura de rede com identificação das vulnerabilidades e proteção contra a ataques
Portanto, torna-se necessário garantir uma alta disponibilidade (redundância) dos serviços deste equipamento, ou seja, adquirir mais 1 (uma) unidade desse produto para, na eventualidade de falha em um equipamento, o outro pode assumir as funcionalidades automaticamente, pois irão trabalhar simultaneamente com configurações e dados idênticos (espelhos), sem haver insterrupção dos serviços. Esta característica irá trazer segurança e disponibilidade dos serviços de TI do Tribunal.
Assim explicado, é de vital importância essa aquisição de mais um equipamento do firewall FG-2200E da marca Fortinet, e ainda incluir os serviços de atualização, garantia e suporte técnico pelo período de 36 meses</t>
  </si>
  <si>
    <t>Contratação de empresa para aquisição de Firewall de Segmentação Interna, denominado FG-2200E da marca Fortinet, com garantia de 36 (trinta e seis) meses, incluindo serviços de instalação e suporte técnico pelo mesmo período.</t>
  </si>
  <si>
    <t>Contratação de empresa para aquisição de 2 (dois) equipamentos de segurança denominado NGFW, Firewall Fortinet, composto de 2 (dois) appliances e 2 (dois) licenciamentos perpétuos Unified Threat Protection (UTP) para seu pleno funcionamento, com validade de 36 meses, incluindo suporte técnico e garantia do software e do hardware por igual período</t>
  </si>
  <si>
    <t>O Tribunal possui 2 equipamentos de segurança (Firewall), denominado FORTIGATE FG-600D da marca Fortinet, que é uma ferramenta essencial para garantir a segurança, disponibilidade e a funcionalidade dos sistemas essenciais ao funcionamento das atividades do TCEMG, bem como prover proteção dos dados contidos em sua rede, permitindo, por exemplo, proteção contra worms, vírus, malwares entre outras pragas virtuais.
Adquiriu 02 (duas) unidades desse produto para garantir uma alta disponibilidade, ou seja, na eventualidade de falha em um equipamento, o outro assume as funcionalidades automaticamente, pois trabalham simultaneamente com configurações e dados idênticos (espelhos). Esta característica tem funcionado nesta Casa de maneira muito eficiente durante todo o seu período de utilização, que se iniciou em 2017, porém no final deste ano se encerrará o contrato vigente.
E, de acordo com anunciado pelo fabricante, em outubro de 2024 chegará o final de vida do produto em relação às atualizações e suporte, por isso não compensa para este Tribunal realizar uma prorrogação. Com este evento os produtos se tornarão obsoletos em suas funções.
O objetivo, pois, é uma nova aquisição para manter a compatibilidade nativa com soluções em uso pelo tribunal, seguindo o princípio da economicidade. O tribunal investiu em soluções de gerência FortiManager, FortiAnalyzer, FortiClient EMS e FortiAuthenticator, todas configuradas, integradas, e compatíveis apenas com o Firewall FortiGate.
Esta solução é a primeira linha de defesa para qualquer arquitetura de segurança, por isso é de extrema necessidade a aquisição de novos firewalls, da mesma marca dos existentes, pelos motivos apresentados a seguir.
O elevado grau de automação dos processos leva este Tribunal a confiar e depender cada vez mais de sua infraestrutura tecnológica para viabilizar aplicações de missão crítica e implementar rapidamente novas soluções que aumentem a agilidade, a capacidade de adaptação, a otimização de custos e a melhoria dos serviços prestados, de forma continuada, aos seus usuários.
Atender essa demanda garantindo alta qualidade e eficiência, confiabilidade, flexibilidade e agilidade, é preocupação constante da alta administração deste Tribunal, o que tornou a Tecnologia da Informação ferramenta estratégica que deve estar alinhada com as áreas de negócio deste Órgão.
Diante deste cenário, as informações disponibilizadas nos serviços que o tribunal fornece tornaram-se alvo de criminosos cibernéticos. Houve crescimento exponencial de ataques cibernéticos altamente agressivos especialmente a partir de 2020. Ataques cibernéticos foram responsáveis pelas paralizações das atividades de diversos Tribunais nos país.
Este Tribunal tem investido constantemente em soluções que reforcem a proteção contra-ataques cibernéticos, sejam eles internos ou externos, ao ambiente. Como já citado, em 2017 foi adquirido, através do contrato nº 32/2017, solução de Firewall de Próxima Geração, do fabricante Fortinet, com o objetivo de proteger a rede interna do TCE de ameaças externas. Contudo, a vida útil, a garantia e as atualizações desses equipamentos, conforme o fabricante, encerrará em outubro de 2024.
Uma solução de firewall é essencial para as organizações por diversos motivos, sendo a segurança de rede um dos principais. Um firewall é um componente de segurança que atua como uma barreira entre a rede interna de uma organização (como computadores, servidores, dispositivos) e a Internet ou outras redes externas.</t>
  </si>
  <si>
    <t>Contratação de empresa para atualização tecnológica do software FortiAnalyzer, de relatório contendo repositório e análise de Logs de Firewall, válida por 36 meses, com suporte técnico para igual período.</t>
  </si>
  <si>
    <t>O Tribunal possui um software de validade perpétua denominado Fortianalyzer, da marca Fortinet, para armazenamento de registros e logs dos eventos controlados pelos seus equipamentos de segurança denominados Firewall e, destes registros, faz análise e geração de relatórios dos acessos realizados por IP, grupos ou usuários; da aplicação das políticas de proteção da rede de computadores, para apurar ataques de hackers, entre outros.
A atualização tecnológica deste software tem por objetivo evitar a falta de identificação de irregularidades nos eventos produzidos pelos firewalls do Tribunal, e sua ausência pode gerar a falta de ação da equipe de Tecnologia na mitigação de incidentes.</t>
  </si>
  <si>
    <t>O Tribunal de Contas adquiriu uma solução de Video Wall em 2019 para atender a Diretoria de Tecnologia da Informação, com vistas a transmissão e gerenciamento de imagens e informações para um monitoramento constante da disponibilidade de seus sistemas e de todo o seu ambiente de tecnologia.
O Video Wall é uma estrutura elaborada e montada com diversos monitores e tem como objetivo perfazer um grande display de vídeo (em forma de matriz), combinando os monitores de modo a criar uma grande imagem. Normalmente é utilizado com diversos computadores, gerando imagens e controlando, por meio de um software de gerenciamento, qual imagem será exibida em qual monitor.
Assim, este Tribunal gerou um centro de controle de operações e desta forma gerencia de forma eficaz diversos ativos de TI, visto que os dados disponíveis de várias ferramentas de controle em rede podem ser visualizados neste Video Wall, o que possibilita uma maior flexibilidade de uso e um apoio efetivo ao compartilhamento simultâneo de informações e imagens, acompanhamento dos eventos, coordenação de ações e tomadas de decisões.
Nesse contexto, adquiriu-se junto com a solução, os serviços de garantia e suporte técnico, os quais se findarão ao final do ano de 2021.
Desta forma, este presente termo de referência objetiva a contratação de empresa para os serviços de manutenção preventiva e corretiva, incluindo fornecimento e substituição de peças, em uma solução de Vídeo Wall com gerenciador gráfico, software e conexões, composto por 08 (oito) monitores LFD/LED 55”, marca/modelo Christie/FHD552-XB, no período de 12 meses, para a garantia de seu bom e fundamental funcionamento para o monitoramento do ambiente de TI desta Casa.</t>
  </si>
  <si>
    <t>Contratação de empresa para os serviços de manutenção preventiva e corretiva, incluindo fornecimento e substituição de peças, em uma solução de Vídeo Wall com gerenciador gráfico, software e conexões, composto por 08 (oito) monitores LED 55”, marca/modelo Christie/FHD552-XB, no período de 12 meses.</t>
  </si>
  <si>
    <t>Contratação de empresa para os serviços de manutenção preventiva e corretiva, incluindo fornecimento e substituição de peças, em uma solução de Vídeo Wall com gerenciador gráfico, software e conexões, composto por 12 (doze) monitores LED 46”, marca/modelo Christie/ FHD461-XB 46, no período de 12 meses.</t>
  </si>
  <si>
    <t>O Tribunal de Contas adquiriu uma solução de Vídeo Wall em 2019 para atender da equipe de Inteligência do edifico Suricato, com vistas a gerenciamento de informações de todo o seu ambiente de tecnologia.
O Vídeo Wall é uma estrutura elaborada e montada com diversos monitores e tem como objetivo perfazer um grande display de vídeo (em forma de matriz), combinando os monitores de modo a criar uma grande imagem. Normalmente é utilizado com diversos computadores, gerando imagens e controlando, por meio de um software de gerenciamento, qual imagem será exibida em qual monitor.
Assim, este Tribunal gerou um centro de controle da inteligência. Gerando assim informações, acompanhamento dos eventos, coordenação de ações e tomadas de decisões.
Nesse contexto, adquiriu-se junto com a solução, os serviços de garantia e suporte técnico, os quais se findarão ao final do ano de 2021.
Desta forma, este presente termo de referência objetiva a contratação de empresa para os serviços de manutenção preventiva e corretiva, incluindo fornecimento e substituição de peças, em uma solução de Vídeo Wall com gerenciador gráfico, software e conexões, composto por 12 (doze) monitores “FHD461-XB 46”, marca/modelo Christie/FHD461XB-XB, no período de 12 meses, para a garantia de seu bom e fundamental funcionamento para o monitoramento da Inteligência desta Casa.</t>
  </si>
  <si>
    <t>Contratação de empresa para fornecimento de Solução de Simulação de Violação e Ataque (Breach and Attack Simulation - BAS) com serviços de suporte técnico e garantia, serviços de instalação, configuração e suporte, pelo período de 36 meses</t>
  </si>
  <si>
    <t>A segurança das informações neste Tribunal é uma das funções precípuas da Diretoria de TI desta Casa, e para tanto é necessário acompanhar e avaliar as novas tecnologias de proteção de nosso ambiente.
Uma simulação de violação e ataque funciona como um teste de penetração automatizado e contínuo, melhorando as limitações inerentes da equipe de segurança do TCEMG.
A equipe de segurança sempre procura testar a força de suas defesas organizacionais por meio de exercícios organizados, onde um grupo desempenha o papel de invasores maliciosos, enquanto outro grupo tem a tarefa de impedir esses ataques.
Esses exercícios são conduzidos por profissionais de segurança experientes e encenados em ambientes controlados. Em última análise, ambos os lados trabalham juntos para fornecer uma imagem mais clara do estado de segurança do Tribunal.
Embora essas ações tenham sido uma importante ferramenta de segurança, elas sofrem de duas desvantagens principais: são altamente manuais e consomem muitos recursos. Isso significa que esses testes só podem ser executados esporadicamente, ou seja, durante semanas ou meses entre os testes, as vulnerabilidades podem surgir sem serem detectadas, entregando pouca visibilidade do verdadeiro estado do ambiente de segurança para os defensores.
Uma plataforma de simulação de violação e ataque resolve esse problema pois executa esses mesmos testes, mas de maneira contínua e automatizada.
Um simulador avançado de violação de segurança cibernética simula, avalia e valida as técnicas de ataque mais atuais usadas por ameaças persistente avançadas (APTs) e outras entidades maliciosas. Ele faz isso ao longo de todo o caminho de ataque aos ativos críticos e, em seguida, fornece uma lista priorizada de etapas de correção se alguma brecha for descoberta.
Uma simulação de violação pode simular ataques de malware em endpoints, exfiltração de dados, ataques de malware e ataques APTs sofisticados que se movem lateralmente por uma rede, visando os ativos mais valiosos.
Além dos benefícios associados à automação e ao monitoramento contínuo, as simulações de ataque e violação também permitem que a equipe de segurança mude a maneira como atua na defesa. Em vez de ser reativo, esperando pelos resultados das verificações ou pela emissão de patches, uma simulação de ataque permite que os defensores adotem a mentalidade do invasor. Eles podem tomar a iniciativa de investigar ativamente as vulnerabilidades, sem esperar que as medidas de segurança atuais sejam suficientes.
Em suma, as simulações de violação e ataque podem desempenhar um papel crítico na proteção dos principais ativos deste Tribunal, simulando técnicas de ataque prováveis em todos os vetores de ataque e, em seguida, fornecendo orientação de correção priorizada.
Hoje, a equipe de segurança da informação realiza a simulação de violação e ataque em sua política de segurança cibernética. No entanto, de forma manual.
Este método de teste manual está repleto de desafios. Primeiro, o fato de ser manual o torna demorado e propenso a erros. Além disso, quanto maior a solução de software, mais difícil é testar a segurança de toda a infraestrutura digital.
A simulação de violação e ataque é a única maneira infalível de conhecer e validar constantemente a preparação dos recursos e processos de segurança cibernética incorporados em uma solução de software.
As simulações manuais de violação e ataque são trabalhosas, caras a longo prazo e não tão confiáveis ​​quanto as simulações automatizadas de violação e ataque. Este último pode ser executado indefinidamente e fornecer avaliação em tempo real do nível de segurança de uma plataforma para proteger este Tribunal.</t>
  </si>
  <si>
    <t>A solução tecnológica para transcrição das sessões plenárias é necessária para se registrar as discussões e votações do TCEMG que constarão nos acórdãos e pareceres.</t>
  </si>
  <si>
    <t>Disponibilização de software de orçamentação de obras (engenharia de custos) para a Unidade Técnica.</t>
  </si>
  <si>
    <t>Dispõe o art. 51 da Resolução TCE/MG nº 09/2021:
Art. 51. As Coordenadorias de Fiscalização de Obras e Serviços de Engenharia têm por finalidade executar ações de controle e fiscalizar a regularidade dos atos relativos ao planejamento, à contratação, à execução, ao controle e ao registro das obras e serviços de engenharia, no âmbito da Administração Estadual e Municipal, competindo-lhes:
I – realizar a análise técnica dos processos de sua competência e elaborar relatório conclusivo, especialmente ao examinar denúncias, representações ou outros processos cuja matéria refira-se à sua área de atuação;
II – realizar o exame dos atos convocatórios de licitação nos aspectos atinentes a obras ou serviços de engenharia em conjunto com a Coordenadoria de Fiscalização de Editais de Licitação;
(...)
Posto isto e considerando a grande quantidade de processos que tramitam pelas Coordenadorias de Fiscalização de Obras e Serviços de Engenharia (1ª e 2ª CAOSEs) envolvendo a análise de planilhas orçamentárias de obras e serviços de engenharia com as mais variadas bases de dados e datas de referência, o que demanda um tempo maior na análise de toda a documentação enviada por nossos jurisdicionados, solicitamos a aquisição de software de engenharia de custos, com vistas a otimizar as análises técnicas realizadas, bem como aprimorar os relatórios entregues, além de nos permitir dar mais celeridade na elaboração dos relatórios técnicos.
Importante ressaltar que a utilização do solicitado software de engenharia de custos viabilizará a compatibilização das análises elaboradas pelos engenheiros com bases de orçamentos diferentes, consulta a composições de custos referenciais de diversos sistemas de custos de obras e uma maior assertividade e detalhamento nos cálculos de sobrepreço e/ou superfaturamento elaborados pela Unidade Técnica.
Por fim, ressalto que a utilização do solicitado software otimizará as consultas aos bancos de dados necessários à realização de nossas análises técnicas, uma vez que o software faz uma compilação das informações dispostas em bancos de dados dispersos, atualizando e compatibilizando automaticamente os custos com mão de obra em função das especifidades locais.</t>
  </si>
  <si>
    <t>Contratação de empresa para de fornecimento de Solução Perpétua de Prevenção de Perda de Dados – DLP REDE E ENDPOINT, CLOUD SaaS e módulo de Criptografia, e prestação de serviços de instalação, configuração, aplicação de regras, repasse de conhecimento e suporte, bem como serviços de consultoria e serviços gerenciados de segurança</t>
  </si>
  <si>
    <t>Com a edição da Lei Geral de Proteção de Dados, n.º 13.709 de 14 de Agosto de 2018, empresas públicas e privadas devem fazer adequação à legislação bem como se munirem de ferramentas que sejam capazes de ao menos minimizar os riscos de incidente.
Nesse sentido, como o Tribunal trabalha com diversos sistemas informatizados, uma ferramenta capaz de verificar o tráfego de dados é de suma importância a fim de auxiliar nesses processos implantação e adequação à LGPD.
A ferramenta deve ser capaz de analisar, proteger e criptografar documentos evitando que dados sensíveis sejam enviados para fora, bem como impedir que documentos que sejam gerados dentro da Casa sejam gravados ou repassados para mídias diversas da instituição, assim como a manipulação incorreta de dados por pessoas não autorizadas.
O intuito da ferramenta é diminuir o risco de incidente, ou seja, de vazamento de dados. E, caso haja algum vazamento, por meio da ferramenta também é possível identificar de onde o arquivo foi enviado. Assim, estaremos cumprindo com os requisitos da legislação bem como resguardando nossos dados.
É essencial para conformidade com a LGPD, pois trata de Solução para monitorar ocorrências de perdas e vazamentos de dados, aplicando políticas e regras para impedir que sejam salvos, enviados ou movidos para determinados locais, como dispositivos de armazenamento como pen drives, HD externo, e-mail, armazenamento em nuvem etc.</t>
  </si>
  <si>
    <t>Acesso a serviços de Integração de Rede IP Multisserviços, Gerenciamento de Nível de Serviços da Rede IP Multiserviços, Acesso ao Ambiente Mainframe e Conexão de Alta Disponibilidade à Internet (10 Mbps)</t>
  </si>
  <si>
    <t>O Estado tem atuado no sentido de prover os serviços essenciais à sociedade com qualidade, rapidez, eficiência e economia. Nesse sentido, a integração dos diversos sistemas de telecomunicação operados pelos órgãos públicos se mostra fundamental para a gestão pública.
Com intuito de alcançar o objetivo, foi criada a Rede IP Multisserviços que oferece aos órgãos uma rede com qualidade de serviços, em que será possível trafegar dados multimídia, com um custo acessível, gerando assim, uma economia de recursos a médio e longos prazos para o Estado.
O Sistema de Integração/Gestão Rede IP Multisserviços, Acesso ao Ambiente Mainframe e Conexão Internet, são serviços fundamentais para o desempenho de atividades desenvolvidas por alguns setores do Tribunal.
A presente demanda se mostra essencial à consecução das atividades do TCEMG, na medida em que viabiliza a utilização de sistemas essenciais às áreas meio e fim desta Corte de Contas, de modo que o não suprimento, ou mesmo, o suprimento tardio desta, ocasionarão a:
·Impossibilidade de acesso aos armazéns de dados do Estado por meio da Rede Governo, os quais são utilizados pelos sistemas SIAFI/MG - SEF, SIAD, SIGCON, SISAP, BO.
·Indisponibilidade de acesso à rede mundial de computadores por meio da Rede Governo.
·Indisponibilidade do serviço de telefonia IP por meio da Rede Governo com a falta de comunicação com os entes do Estado de Minas Gerais.
·Indisponibilidade do link backup de dados.
Posto isto, ressaltamos que a presente demanda tem como objetivo viabilizar a utilização dos sistemas SIAFI/MG – SEF, SIAD, SIGCON, SISAP e BO, os quais utilizam bancos de dados vinculados a outros órgãos para alimentar os respectivos sistemas, utilizados tanto nas atividades meio, como nas atividades fim do TCEMG.
A PRODEMGE é a única provedora da área de tecnologia do Estado responsável por fornecer e gerenciar as informações, disponibilizando vários serviços fundamentais ao funcionamento do Tribunal de Contas do Estado de Minas Gerais.
O inciso 1º do art. 5º do Decreto 45006/09, delegada à PRODEMGE competência para realizar licitações e formalizar contratações, em favor dos participantes da Rede IP Multisserviços, necessárias à implementação e seu funcionamento da Rede.</t>
  </si>
  <si>
    <t>O Tribunal adquiriu entre 2017 e 2018 as ferramentas citadas no objeto para auditoria de seus softwares Microsoft Active Directory – AD e do Microsoft Exchange Server, em modo de licenciamento perpétuo.
A primeira ferramenta possibilita, de forma ágil e segura, o gerenciamento dos serviços de auditoria de logs, permissões de acesso, gerenciamento de usuários, rastreabilidade de quaisquer alterações (criação, modificação e exclusão) realizadas em objetos (contas de usuário, computadores, unidades organizacionais, objetos de diretivas de grupo e grupo) nos serviços de diretório Active Directory e nos servidores de arquivos (File Server) do Tribunal.
A segunda ferramenta permite analisar todas as contas de e-mail gerenciadas pelo software Exchange do TCE, administrando e gerenciando seu repositório de usuários de maneira mais segura e rápida; propiciando uma comunicação mais segura aos usuários e gestores, além de proteger os dados contra alterações, exclusões e atividades não autorizadas.
Pois bem, tendo como objetivo a segurança nos acessos dos usuários, bem como em seus e-mails, a implantação destas ferramentas otimizou e facilitou a gestão destes serviços, sendo possível auditar e controlar as informações de forma simplificada e eficiente.
Assim, a presente demanda se destina à contratação de empresa para fornecer as atualizações tecnológicas que as ferramentas necessitam, para sua melhor performance e segurança em suas atividades, para entrega de um serviço de qualidade e atualizado, garantindo assim, sua eficácia.
Diante dessas informações, reafirmamos que a continuidade dessas atualizações são imprescindíveis ao eficaz funcionamento das ferramentas, razão pela qual a prorrogação do futuro contrato deve ser prevista.</t>
  </si>
  <si>
    <t>Contratação de empresa especializada para o fornecimento de solução Endpoint Central com 2.000 (duas mil) licenças na modalidade subscrição, incluindo suporte técnico</t>
  </si>
  <si>
    <t>O Tribunal possui hoje milhares de equipamentos em pontos de extremidade, chamados de endpoints, sendo notebooks, desktops, tablets e smartphones. Gerenciá-los, do ponto de vista de atualização de sistemas operacionais, softwares, patches, licenças, monitorar estatísticas de utilização, gerenciar dispositivos de USB e uma infinidade de ações, torna-se uma atividade árdua, lenta e com pouca proteção.
Portanto, é necessário a aquisição de uma software denominado de “Endpoint Central”, que baseia-se em uma solução de gerenciamento unificado de endpoint (UEM) que ajuda no gerenciamento desses dispositivos a partir de um local central. É uma abordagem moderna do gerenciamento de desktop que pode ser dimensionada de acordo com as necessidades organizacionais.
Ele pode automatizar todas as rotinas regulares de gerenciamento de endpoints, como as listadas acima, além de implantar perfis e políticas, configurar dispositivos para Wifi, VPN, contas de e-mail e outras, como por exemplo; restrições ao uso de câmera, navegador, habilitar senha, bloqueio e limpeza de forma remota, etc.</t>
  </si>
  <si>
    <t>Aquisição, de LICENÇAS DE PRODUTOS MICROSOFT NA MODALIDADE SOFTWARE ASSURANCE em Créditos em nuvem.</t>
  </si>
  <si>
    <t>Com intuito de atender metas traçadas para o ano de 2022 e determinações do Presidente desta Corte de Contas, acerca do aumento da concessão ao ingresso no regime de teletrabalho, verificou-se a necessidade da aquisição de serviço em nuvem para virtualização de máquinas para atender home office e projetos e sistemas da casa.
Ao virtualizar conseguiremos multiplicar as máquinas e isso reduzirá drasticamente os gastos. Isto é, ao criar diversas máquinas virtuais este TCEMG economizará com investimentos em hardware e manutenção.
A virtualização também trará uma conformidade no tratamento do uso e gestão dos microcomputadores com a desoneração de nosso parque local (on-premisses) levando todos os microcomputadores virtuais para a nuvem.</t>
  </si>
  <si>
    <t>Necessidade de serviços de telecomunicações necessários à implantação, operação, manutenção e gerenciamento de Rede IP Multisserviços.</t>
  </si>
  <si>
    <t>Não se aplica</t>
  </si>
  <si>
    <t>Atualização e upgrade de 1600 licenças perpétuas da solução de WEBGATEWAY da marca McAfee (filtragem WEB) deste Tribunal denominadas Web Security + Web Antimalware, já instaladas, configuradas e em produção, bem como suporte técnico presencial</t>
  </si>
  <si>
    <t>Em virtude do aumento significativo de demanda por informações nos últimos anos e da necessidade de atender com presteza e celeridade aos usuários de sistemas informatizados deste Tribunal e aos seus jurisdicionados, surgiu a necessidade de investimentos em tecnologia nas diversas áreas de TI, quais sejam, de sistemas, infraestrutura, suporte e principalmente em Segurança da Informação
Aquisições de softwares de segurança foram feitas de acordo com a necessidade e o crescimento de usuários e máquinas nesta Casa.</t>
  </si>
  <si>
    <t>Atualização de versões da Solução Oracle Exadata e suporte para estas atualizações</t>
  </si>
  <si>
    <t>Este Tribunal possui solução Oracle Exadata 1/8 (um oitavo) que foi adquirida com o intuito de possibilitar, além do ganho de produtividade ao Tribunal, a criação de novos mecanismos de consulta para a obtenção de informações estratégicas voltadas ao atendimento da demanda interna e, também, disponibilizar o acesso externo de forma segura e ágil. O aceso externo visa atender e disponibilizar, às Casas Legislativas e à Sociedade em Geral, informações ágeis sobre a execução orçamentária e sobre o próprio andamento dos trabalhos exercidos pelo Tribunal de Contas do Estado de Minas Gerais.
A Solução mantém operacionalizado e em pleno funcionamento o Banco de Dados Corporativo de produção onde estão todas as aplicações, sistemas e informações relacionadas ao negócio fim da instituição, entre os quais está o tratamento de um volume extraordinário de informações, que deve ser realizado com economicidade, segurança e acuidade, contribuindo para o melhor desempenho e racionalização das ações de controle externo.
O Banco de Dados Oracle é utilizado no Tribunal de Contas do Estado de Minas Gerais desde 1991, quando da implantação do Sistema Gerencial de Administração de Processo SGAP, na época o sistema ZCAC desenvolvidos pela PRODEMGE. Atualmente possuímos vários sistemas desenvolvidos na plataforma Oracle que fornece a estrutura lógica necessária ao armazenamento dos dados corporativos do Tribunal.
Os principais sistemas implantados e em produção são:
·SIACE - Sistema Informatizado de Apoio ao Controle Externo, todos os seus módulos PCA (Prestação de Contas Anual) e LRF (Lei de Responsabilidade Fiscal);
·SGAP - Sistema Gerencial de Administração de Processos;
·SIGMAT- Sistema Integrado de Gerenciamento de Materiais;
·SIGESP - Folha de Pagamento do Tribunal.
·Fora Acesso - Sistema de Gestão de Recursos Humanos;
·SICOM - Sistema Informatizado de Contas de Municípios;
·Nota Fiscal Eletrônica;
·FOCUS, RAIS, SURICATO, D.O.C, CRS, CRJ, CRTCE</t>
  </si>
  <si>
    <t>Suporte técnico dos produtos Oracle, que permita o armazenamento de grandes volumes de dados de forma eficiente e com capacidade para atender à demanda interna e externa de consultas realizadas pela equipe técnica deste Tribunal. Os sistemas atualmente utilizados, tanto o ambiente de desenvolvimento quanto o de produção, encontram-se separados em servidores Blades seguindo padrões técnicos de mercado em conformidade com metodologias de desenvolvimento, arquitetura de dados e padrões de governança de TI.</t>
  </si>
  <si>
    <t>No exercício de suas atribuições, o Tribunal encontra vários desafios, entre os quais está o tratamento de um volume extraordinário de informações, que deve ser realizado com economicidade, segurança e acuidade, contribuindo para o melhor desempenho e racionalização das ações de controle externo.
Dentro desta estratégia foram realizados vários projetos de investimento em Tecnologia da Informação, e em um primeiro momento foram adquiridos os equipamentos de infraestrutura de hardware e licenciamento de software do qual possibilitaram a modernização dos sistemas atualmente utilizados pelo Tribunal.
Dando continuidade a estes investimentos e visando aprimorar a utilização destes equipamentos e sistemas, faz-se necessário o investimento em suporte técnico dos produtos Oracle, que permita o armazenamento de grandes volumes de dados de forma eficiente e com capacidade para atender à demanda interna e externa de consultas realizadas pela equipe técnica deste Tribunal. Os sistemas atualmente utilizados, tanto o ambiente de desenvolvimento quanto o de produção, encontram-se separados em servidores Blades seguindo padrões técnicos de mercado em conformidade com metodologias de desenvolvimento, arquitetura de dados e padrões de governança de TI.
A distribuição dos ambientes de desenvolvimento e produção em servidores separados nos traz a segurança que necessitamos para aplicarmos todas as regras de negócio e padrões supramencionados.
O atual ambiente será mantido como ambiente de desenvolvimento do Tribunal, visando, assim, manter operacionalizada toda a infraestrutura atual para que não haja problemas técnicos no ambiente de produção. Ou seja, manter a continuidade dos serviços disponibilizados pelas aplicações e ferramentas já adquiridas pelo Tribunal, constituindo assim, uma prestação de serviços de natureza continua.
Segundo estudos realizados por esta Diretoria, o gerenciador de banco de dados Oracle adquirido traz ganho de performance em todos os sistemas desenvolvidos para o Tribunal que utilizam esta plataforma de armazenamento e recuperação dos dados.
O Banco de Dados Oracle é utilizado no Tribunal de Contas do Estado de Minas Gerais desde 1991, quando da implantação do Sistema Gerencial de Administração de Processo - SGAP, na época o sistema ZCAC desenvolvido pela PRODEMGE. Atualmente possuímos vários sistemas desenvolvidos na plataforma Oracle que fornece a estrutura lógica necessária ao armazenamento dos dados corporativos do Tribunal.</t>
  </si>
  <si>
    <t>Contratação de empresa para aquisição de uma solução de ferramentas/softwares de segurança para auditoria dos bancos de dados do TRIBUNAL, bem como serviços de treinamento, instalação e configuração desta solução, com garantia e suporte</t>
  </si>
  <si>
    <t>O Tribunal de Contas recebe, produz, processa e detém uma quantidade enorme e expressiva de informações de seus jurisdicionados, crescendo a cada dia. Essas informações são armazenadas em bancos de dados robustos que requerem bastante segurança em sua guarda e em seus acessos.
Como é de conhecimento geral, os grandes bancos de dados, inclusive os de órgãos públicos, são alvos de cibercriminosos para sua captura e exposição, objetivando sempre ganhos financeiros, por isso o Tribunal deve se preparar para mitigar essas possibilidades que vem se mostrando reais pelos exemplos ocorridos nas mais diversas organizações mundiais.
A nova Lei 13.709/2018, Lei Geral de Proteção de Dados, dispõe sobre o tratamento de dados pessoais armazenados em bancos de dados e discorre com as melhores práticas em sua proteção, assim torna-se ainda mais necessário que o Tribunal de Contas possua um planejamento na segurança de suas informações, bem como dos acessos a elas.
De tal forma, para atingirmos os objetivos acima e garantir a segurança dos dados do TCE, é de extrema importância aplicar uma política de auditoria nos bancos de dados sob a responsabilidade do Tribunal.
É a auditoria que permite monitorar a segurança dos acessos para detectar e prevenir falhas, eventos suspeitos e atividades incomuns. No banco de dados, esse processo passa a controlar e registrar em logs os eventos que ocorrem no sistema. Vemos então que a auditoria é essencial para determinar como a integridade, a segurança e o controle dos dados podem ser mantidos.
Assim, faz-se necessária a aquisição de uma solução de segurança para esse serviço de auditoria aos bancos de dados do TCE, onde é formada por softwares que monitoram todos os eventos, minimizando ao máximo a extração de dados fora dos padrões normais de utilização pelo Tribunal, mantendo a segurança e a integridade das informações lá contidas. O prazo de garantia da solução, bem como o de suporte, solicitado por 36 meses, se justifica pela manutenção do bom funcionamento da solução de segurança e pelos melhores preços que o mercado pode oferecer para períodos maiores, obtendo-se assim, vantagem para o Tribunal de Contas.</t>
  </si>
  <si>
    <t>Contratação de empresa para prestação de serviços técnico especializado de processamento de dados, consistindo na emissão de certificados digitais, dentro das especificações e normas do ICP-Brasil.</t>
  </si>
  <si>
    <t>O INFOCONV é um serviço via webservice que permite aos sistemas do Tribunal de Contas do Estado de Minas Gerais, tais como SGAP, SGI, FISCAP, SICOM, CAPMG entre outros, a validação de informações quanto a CPF e CNPJ, junto a Secretaria da Receita Federal.
Para este Tribunal ter acesso à base de dados da Secretaria da Receita Federal é necessário legitimar o órgão através da certificação digital, que autentica a base de dados da Receita.
A certificação digital traz consigo diversas tecnologias de criptografia (criptografia simétrica, criptografia assimétrica ou de chaves públicas, hash) que integradas garantem:
Autenticação: garante a identificação com quem estamos conectados;
Confidencialidade: garante que a informação somente é acessível por pessoas autorizadas;
Integridade: garante que a mensagem não foi alterada;
Irretratabilidade: garantia que um agente não possa negar um ato praticado por ele.
A aquisição trata de serviço essencial para a atividade finalistica do TCEMG, considerando que o certificado é necessário para as autuaçõess de todos os processos da Casa que seja nos sistemas SGAP e FISCAP além de cadastramento de partes nas intimações.
Esse tipo de certificado tem validade de 1 (um) ano, sendo necessário a aquisição de um novo a cada ano.</t>
  </si>
  <si>
    <t>Acesso à base de dados Secretaria da Receita Federal, na medida em que os serviços de processamento de dados, para prover informações do Cadastro de Pessoas Físicas - CPF e do Cadastro de Pessoas Jurídicas - CNPJ, utilizando a tecnologia Web-Service, via Infoconv.</t>
  </si>
  <si>
    <t>É dever constitucional deste Tribunal de Contas apreciar as contas prestadas anualmente pelo Governador do Estado, bem como julgar as contas dos administradores e demais responsáveis por dinheiro, bens e valores públicos da administração direta e indireta, fundações e sociedades instituídas e mantidas pelo Poder Público estadual, bem como as contas daqueles que causarem a perda, extravio ou outra irregularidade de que resulte prejuízo à Fazenda Estadual, de modo que pessoas físicas, jurídicas e entidades que utilizam, arrecadam, guardam, gerenciam ou administram bens e valores públicos, relativos a recursos públicos estaduais e municipais prestam contas a este Tribunal de Contas.
Desta forma, e para que o controle externo alcance a eficácia desejada, a fiscalização deve ser tempestiva e concomitante aos atos praticados pelo gestor público, sob pena de se tornar inócua, tornando-se indispensável, nos dias de hoje, a utilização de sistemas tecnológicos de informação, os quais possibilitam a este Tribunal ampliar exponencialmente sua capacidade de recepção, armazenamento, compilação e cruzamento de informações, ficilitando e agilizando os mecanismos de fiscalização e controle.
Assim, visando ao cumprimento do dever constitucional desta Corte de Contas de maneira ágil, eficaz e eficiente, mostra-se fundamental o acesso à base de dados Secretaria da Receita Federal, na medida em que os serviços de processamento de dados, para prover informações do Cadastro de Pessoas Físicas - CPF e do Cadastro de Pessoas Jurídicas - CNPJ, utilizando a tecnologia Web-Service, via Infoconv, são fundamentais para a consecução das atividades desenvolvidas por vários setores deste Tribunal.
Importante ressaltar que o Tribunal de Contas disciplinou o envio das informações relativas à folha de pagamento de pessoal, pelos órgãos e entidades da Administração Direta e Indireta do Estado e dos Municípios de Minas Gerais, incluindo os Poderes Executivo, Legislativo e Judiciário bem como o Ministério Público, informações estas que constituem o Cadastro de Agentes Públicos do Estado e dos Municípios de Minas Gerais – CAPMG, as quais são recebidas mensalmente pelo Tribunal e validadas junto à Receita Federal do Brasil, de modo que, sempre haverão novos CPF´s e/ou CNPJ´s a serem consultados, seja por meio do CAPMG, SICOM, SGI, SGAP, ou outro sistema que faça uso desta funcionalidade.
Ressalta-se, ainda que, para o Centro de Fiscalização Integrada e Inteligência - Suricato tenha acesso a determinadas bases de informações do LabContas é necessário seu acesso aos dados do Cadastro de Pessoas Físicas (CPF) e do Cadastro Nacional da Pessoa Jurídica (CNPJ).
Por fim, informamos que com a Implantação do Processo eletrônico, a consulta a base de dados de CPF´s e CNPJ´s, torna-se essencial para a garantia da integridade e unicidade dos dados pessoais no cadastro das partes e demais interessados no respectivo Processo Eletrônico, além de garantir a consulta dos dados atualizados dos mesmos.
Por todo exposto, temos que a presente demanda mostra-se essencial à correta, eficaz e eficiente consecução das atividades desenvolvidas por esta Corte de Contas, é fundamental o acesso à base de dados de CPF´s e CNPJ´s mantida pela Secretaria da Receita Federal do Brasil, atualmente disponibilizado pelo Serviço Federal de Processamento de Dados (SERPRO), prestador de serviços de tecnologia da informação da Receita Federal do Brasil.</t>
  </si>
  <si>
    <t>Contratação da empresa pública SERPRO - Serviço Federal de Processamento de Dados, para prestação de serviços de processamento de dados, consistindo na disponibilização de consultas às bases dos sistemas (Cadastro Nacional de Pessoas Físicas - CPF e do Cadastro Nacional de Pessoas Jurídicas - CNPJ), utilizando o sistema de Senha Rede do SERPRO, por meio do aplicativo HOD.</t>
  </si>
  <si>
    <t>Atualmente, toda administração eficiente, seja na iniciativa privada ou na esfera governamental, conta com uma ferramenta indispensável: os sistemas tecnológicos de informação.
Com a informática, a capacidade de recepção, armazenamento, compilação e cruzamento de informações ficam exponencialmente ampliada. Ela facilita e agiliza os mecanismos de fiscalização e controle.
O Tribunal de Contas é o órgão de controle externo da gestão dos recursos públicos e municipais, presta auxílio ao Poder Legislativo, e tem jurisdição própria e privativa sobre as matérias e pessoas sujeitas a sua competência.
O controle externo exercido pelo Tribunal compreende a fiscalização contábil, financeira, orçamentária, operacional e patrimonial e abrange os aspectos de legalidade, legitimidade, economicidade e razoabilidade de atos que gerem receita ou despesa pública.
Os serviços de acesso à base de dados Secretaria da Receita Federal servem de suporte ao Tribunal para que exerça sua competência constitucional.
Prestam contas ao Tribunal de Contas , pessoas físicas ou jurídicas e entidades que utilizam, arrecadam, guardam, gerenciam ou administram bens e valores públicos, relativos a recursos públicos estaduais e municipais.
Para que o controle externo alcance a eficácia desejada, a fiscalização deve ser tempestiva, concomitante aos atos praticados pelo gestor público.
Portanto, é fundamental para o Tribunal de Contas, a contratação dos serviços de acesso à base de dados Secretaria da Receita Federal, para obter informações cadastrais de pessoas físicas e jurídicas, a fim de garantir eficácia e segurança do exercício do controle externo.</t>
  </si>
  <si>
    <t>Para utilizar o b-Cadastro, é preciso obter um certificado eEquipamento (ou e-Servidor), que deve ser solicitado a uma entidade certificadora.
A certificação digital traz consigo diversas tecnologias de criptografia (criptografia simétrica, criptografia assimétrica ou de chaves públicas, hash) que, integradas, garantem:
Autenticação: garante a identificação com quem estamos conectados;
Confidencialidade: garante que a informação somente é acessível por pessoas autorizadas;
Integridade: garante que a mensagem não foi alterada;
Irretratabilidade: garantia que um agente não possa negar um ato praticado por ele.</t>
  </si>
  <si>
    <t>Contratação do Serviço Federal de Processamento de Dados (SERPRO) para prestação de serviço de processamento de dados, para prover informações do Cadastro de Pessoas Físicas - CPF e do Cadastro Nacional de Pessoas Jurídicas - CNPJ, utilizando o Cadastro Compartilhado da Receita Federal (b-Cadastros).</t>
  </si>
  <si>
    <t>Visando ao cumprimento do dever constitucional desta Corte de Contas de maneira ágil, eficaz e eficiente, mostra-se fundamental o acesso à base de dados Secretaria da Receita Federal, na medida em que os serviços de processamento de dados, para prover informações do Cadastro de Pessoas Físicas - CPF e do Cadastro de Pessoas Jurídicas - CNPJ, utilizando a tecnologia b-Cadastros, plataforma essa de compartilhamento de bases de dados por meio de uma rede blockchain permissionada, de propósito geral, baseada em Hyperledger Fabric, são, assim, fundamentais para a consecução das atividades desenvolvidas por vários setores deste Tribunal.
Importante ressaltar que o Tribunal de Contas disciplinou o envio das informações relativas à folha de pagamento de pessoal, pelos órgãos e entidades da Administração Direta e Indireta do Estado e dos Municípios de Minas Gerais, incluindo os Poderes Executivo, Legislativo e Judiciário bem como o Ministério Público, informações estas que constituem o Cadastro de Agentes Públicos do Estado e dos Municípios de Minas Gerais – CAPMG, as quais são recebidas mensalmente pelo Tribunal e validadas junto à Receita Federal do Brasil, de modo que, sempre haverá novos CPF´s e/ou CNPJ´s a serem consultados, seja por meio do CAPMG, SICOM, SGI, SGAP, ou outro sistema que faça uso desta funcionalidade.
Ressalta-se, ainda que, para o Centro de Fiscalização Integrada e Inteligência - Suricato tenha acesso a determinadas bases de informações do LabContas é necessário seu acesso aos dados do Cadastro de Pessoas Físicas (CPF) e do Cadastro Nacional da Pessoa Jurídica (CNPJ).
Por fim, informamos que com a Implantação do Processo eletrônico, a consulta a base de dados de CPF´s e CNPJ´s, torna-se essencial para a garantia da integridade e unicidade dos dados pessoais no cadastro das partes e demais interessados no respectivo Processo Eletrônico, além de garantir a consulta dos dados atualizados dos mesmos.
É dever constitucional deste Tribunal de Contas apreciar as contas prestadas anualmente pelo Governador do Estado, bem como julgar as contas dos administradores e demais responsáveis por dinheiro, bens e valores públicos da administração direta e indireta, fundações e sociedades instituídas e mantidas pelo Poder Público estadual, bem como as contas daqueles que causarem a perda, extravio ou outra irregularidade de que resulte prejuízo à Fazenda Estadual, de modo que pessoas físicas, jurídicas e entidades que utilizam, arrecadam, guardam, gerenciam ou administram bens e valores públicos, relativos a recursos públicos estaduais e municipais prestam contas a este Tribunal de Contas. 
Desta forma, e para que o controle externo alcance a eficácia desejada, a fiscalização deve ser tempestiva e concomitante aos atos praticados pelo gestor público, sob pena de se tornar inócua, tornando-se indispensável, nos dias de hoje, a utilização de sistemas tecnológicos de informação, os quais possibilitam a este Tribunal ampliar exponencialmente sua capacidade de recepção, armazenamento, compilação e cruzamento de informações, facilitando e agilizando os mecanismos de fiscalização e controle.
Por todo exposto, temos que a presente demanda mostra-se essencial à correta, eficaz e eficiente consecução das atividades desenvolvidas por esta Corte de Contas, é fundamental o acesso à base de dados de CPF´s e CNPJ´s mantida pela Secretaria da Receita Federal do Brasil, atualmente disponibilizado pelo Serviço Federal de Processamento de Dados (SERPRO), prestador de serviços de tecnologia da informação da Receita Federal do Brasil.</t>
  </si>
  <si>
    <t>Contratação de empresa especializada para desenvolvimento de solução tecnológica baseada no produto WSO2 API Manager, compreendendo fornecimento de software, prestação de serviços técnicos especializados</t>
  </si>
  <si>
    <t>A necessidade de renovar a licença do WSO2 no Tribunal se baseia em diversos fatores relevantes para a eficiência e segurança da gestão de dados e processos. Nos últimos anos, o volume de dados e informações gerados pelas organizações, tanto públicas quanto privadas, tem aumentado significativamente.
O Tribunal de Contas do Estado de Minas Gerais (TCEMG) já adota a versão do produto WSO2 API Manager em seu ambiente de produção, integrando sistemas e publicando suas APIs há oito anos. Durante esse período, o TCEMG experimentou um crescimento significativo no número de sistemas utilizados, o que consequentemente aumentou a demanda pela ferramenta.
Atualmente, a média de utilização do WSO2 no TCEMG é de 75.000 acessos por dia. Nesse contexto, a renovação da licença e o suporte técnico associado ao WSO2 são essenciais para garantir que o Tribunal mantenha-se atualizado e tenha acesso prioritário às atualizações disponibilizadas exclusivamente pelo fabricante do sistema. Além disso, o suporte técnico também desempenha um papel fundamental no atendimento a incidentes, garantindo que o TCEMG esteja sempre em condições ideais de uso e execução.
Portanto, a renovação da licença do WSO2 é fundamental para manter a eficiência e segurança da gestão de dados e processos no Tribunal, permitindo uma integração contínua de sistemas, controle adequado de APIs e garantindo o suporte necessário para a manutenção de um ambiente tecnológico atualizado e confiável.</t>
  </si>
  <si>
    <t>Vigência de 48 meses</t>
  </si>
  <si>
    <t>ontratação de empresa especializada para o fornecimento de plataforma SANDBOX CLOUD, com capacidade para análise de Arquivos e URL's considerando volumetria de até 150.0000 Submissões/ano, incluindo serviços de instalação e configuração, treinamento, Serviços de Sustentação e Suporte técnico, na modalidade de subscrição</t>
  </si>
  <si>
    <t>Sandbox é uma plataforma de análise de arquivos e links recebidos das aplicações do Tribunal pelos Jurisdiciionados, de modo transparente sem interferir no meio de produção. Nela, os desenvolvedores podem executar APIs - Application Programming Interface (sigla em inglês para Interface de Programação de Aplicação) e outras funcionalidades para a verificação de integridade.
Desta forma, a aquisição de uma plataforma SANDBOX é essencial para o Tribunal pelas razões expostas, e ainda a contratação dos serviços de instalação, treinamento e suporte técnico para 36 (trinta e seis) meses.</t>
  </si>
  <si>
    <t xml:space="preserve"> Conforme DOD 0239180 - Demanda constou no PCA 2024 para ser adquirido no ano corrente. </t>
  </si>
  <si>
    <t>Contratação de empresa especializada para o fornecimento de solução XDR (eXtended Detection and Response), na modalidade de subscrição, bem como serviços de instalação, configuração, garantia e suporte técnico.</t>
  </si>
  <si>
    <t>Hoje, a alta complexidade e sofisticação dos ciberataques demandam muito mais do que as soluções mais básicas de segurança. Nesse contexto, embora não tenham perdido sua importância, os antivírus tradicionais sozinhos, não são suficientes para garantir proteção avançada ao ambiente de TI. A partir daí, o XDR (eXtended Detection and Response) se encaixa como uma excelente ferramenta para completar a segurança.
As plataformas de XDR (detecção e resposta estendidas, tradução) visa resolver os problemas de detecções e respostas em varias camadas de segurança, como nuvem. Endpoints, dispositivos de rede e outros componentes.
O XDR é uma solução avançada de segurança cibernética que integra e correlaciona dados de várias fontes, como endpoints, redes e sistemas de segurança, fornecendo uma visão holística das ameaças em tempo real. Isso ajuda a identificar e responder rapidamente a incidentes de segurança, reduzindo o tempo de detecção e resposta, minimizando danos e interrupções.
Com o aumento da complexidade das ameaças cibernéticas, é essencial que estejamos preparados para enfrentá-las. O XDR oferece recursos avançados de detecção, como análise comportamental, inteligência artificial e aprendizado de máquina, que ajudam a identificar atividades suspeitas e padrões anormais de forma mais precisa do que soluções de segurança tradicionais. Isso permite que possamos melhorar nossa postura de segurança e proteger melhor os ativos e informações.
Em resumo, a aquisição do XDR pode ser justificada com base na necessidade de aumentar a eficiência de detecção e resposta a ameaças, melhorar a postura de segurança, cumprir regulamentações, reduzir custos operacionais e proteger informações sensíveis.</t>
  </si>
  <si>
    <t>Demanda a ser adquirida em 2024 com vegência de 36 meses</t>
  </si>
  <si>
    <t>Contratação da empresa Dell Technologies é a única companhia autorizada a prestar os serviços de de renovação de manutenção e suporte técnico e serviços especializados de sustentação de ambientes tecnológicos para produtos DELL EMC utilizadas por este Tribunal de Contas</t>
  </si>
  <si>
    <t>A aquisição dos serviços nos equipamentos descritos no objeto deste documento, visa atender a um dos requisitos determinados no Planejamento Estratégico do TCE relacionado à Governança de TI com a modernização de sua infraestrutura tecnológica de comunicação de dados corporativa garantindo agilidade, segurança, tratamento, controle e gestão nos dados ali armazenados.
Com o crescimento dos serviços informatizados e o advento do processo eletrônico cresce a demanda por equipamentos para prover serviços de qualidade e com a disponibilidade necessária para atender aos usuários. O número de serviços disponibilizados, a quantidade de usuários e a massa de dados gerados por estes serviços aumentaram significativamente nos últimos anos, o que gerou a necessidade de aquisição de novos servidores com maior capacidade de armazenamento e novas funcionalidades. No que tange a prestação dos serviços jurisdicionais, ressaltasse que o Tribunal é responsável pelo armazenamento e disponibilização de todas as informações que se referem aos sistemas SICOM, FISCAP, GeoObras, SGAP, Aplicativos de smartphones tais como Na Ponta do Lápis dentre outros, os quais necessitam de equipamentos para aprimorar a qualidade dos serviços prestados através de tempo de resposta satisfatório, confiança, alta disponibilidade e a fidedignidade dos serviços e dos dados a serem disponibilizados. A disponibilidade das informações inseridas nesses sistemas é de fundamental importância para os servidores do estado de Minas Gerais.
Assim, com o intuito de garantir a velocidade e a alta disponibilidade dos serviços, é fundamental um parque de equipamentos atuais em número suficiente para atender a crescente demanda com qualidade e segurança. Atualmente ainda estão sendo utilizados alguns equipamentos que não são totalmente adequados aos serviços destinados aos mesmos, por isso torna-se de suma importância a aquisição de equipamentos de última geração tal como o objeto deste termo de referência por estes serem equipamentos para armazenamento de dados a nível de objeto propriamente dito (dado, tabela, imagem, áudio, arquivo, banco de dados, etc), com a nomenclatura “data lake” utilizada no mercado tecnológico.</t>
  </si>
  <si>
    <t>Vigência por 36 meses</t>
  </si>
  <si>
    <t>Contratação de empresa especializada em fornecimento de produtos e prestação de serviços Microsoft, para backup e segurança de dados de 200 licenças do Office365 E3</t>
  </si>
  <si>
    <t>Ferramenta para realização de backup dos dados contidos nas contas de email, contas de arquivos, contas de sharepoint e conta de Microsoft Teams pertencentes a solução Microsoft Office 365 no nível E3 para 200 unidades. Conforme tratado na reunião do Comitê de TI, tal backup será realizado de contas específicas de gestão e de departamentos críticos que demandam uma contingência e segurança dos dados ali tratados.</t>
  </si>
  <si>
    <t>Aquisição, de LICENÇAS DE PRODUTOS MICROSOFT NA MODALIDADE SOFTWARE ASSURANCE de créditos em nuvem.</t>
  </si>
  <si>
    <t>Com intuito de atender metas traçadas para o ano de 2024 e 2025 e determinações do Presidente desta Corte de Contas, acerca do aumento da concessão ao ingresso no regime de teletrabalho, verificou-se a necessidade da aquisição de serviço em nuvem para virtualização de máquinas para atender home office e projetos e sistemas da casa.
Ao virtualizar conseguiremos multiplicar as máquinas e isso reduzirá drasticamente os gastos. Isto é, ao criar diversas máquinas virtuais este TCEMG economizará com investimentos em hardware e manutenção.
A virtualização também trará uma conformidade no tratamento do uso e gestão dos microcomputadores com a desoneração de nosso parque local (on-premisses) levando todos os microcomputadores virtuais para a nuvem. Pelo Escopo previsto serão adicionados 300 unidades de máquinas virtuais que serão utilizados em créditos em nuvem.</t>
  </si>
  <si>
    <t>300 VDI</t>
  </si>
  <si>
    <t>Demanda a ser adquirida em 2024</t>
  </si>
  <si>
    <t>Contratação de empresa para fornecimento de suporte técnico para gerenciamento de serviços de Diretório Microsoft Active Directory (AD), através do software NetAdmin,</t>
  </si>
  <si>
    <t>O TCE-MG adquiriu, através do pregão eletrônico nº 19/2018, o que gerou o contrato TCE nº 052/2018, o software NetAdmin, com validade perpétua, para o gerenciamento dos serviços de sua ferramenta Microsoft Active Directory (AD). Esta ferramenta controla todos os usuários e seus acessos aos sistemas, bem como todas as máquinas do Tribunal que integram sua rede de informações.
O software NetAdmin vem ajudar nesta administração, visto que os dados vêm crescendo bastante e a sua utilização permite agilizar as permissões de acesso e o gerenciamento de seus usuários, de forma eficaz e segura pelos funcionários da DTI.
O objetivo é aumentar a garantia de disponibilidade, integridade, confiabilidade e autenticidade dos dados institucionais. Neste sentido, é primordial o prosseguimento do uso desta ferramenta que otimiza e facilita a gestão destes serviços.
Assim sendo, faz-se necessário a contratação dos serviços de suporte técnico da empresa desenvolvedora da ferramente NetAdmin, por um período de 12 meses, garantindo uma maior eficiência e eficácia da DTI, aumentando a proteção dos dados contra alterações, exclusões e atividades não autorizadas.</t>
  </si>
  <si>
    <t>A Contratação de uma empresa especializada em Gestão de acessos centralizada para proteger e controlar o uso de credenciais, permite definir os usuários que podem usar a senha ou utilizar o acesso aos servidores e ativos de Infraestrutura de TI. Sabe-se que a maior falha de segurança acontece por falha humana, ou seja, o vazamento de uma senha de nível crítico, que pode levar à exposição pública de informações críticas, além de poder comprometer todo o ambiente. O objetivo é mitigar riscos de segurança relacionados ao compartilhamento inadequado de senhas, garantindo a conformidade com as políticas de segurança da organização.</t>
  </si>
  <si>
    <t>Aquisição de equipamentos Access Point para complementar infraestrutura TCE.</t>
  </si>
  <si>
    <t>No exercício de suas atribuições, o Tribunal encontra vários desafios, entre os quais está o tratamento de um volume extraordinário de informações, que deve ser realizado com economicidade, segurança e acuidade, contribuindo para o melhor desempenho.
Para dar continuidade ao projeto de Wireless do TCE, precisamos que seja adquirido o restante dos equipamentos, pois em comitê realizado 23/06/2022 Sei-3567-3 foi liberado somente 25 dos 60 que solicitamos.
É de suma importância a compra deste restante dos equipamentos pois nosso parque hoje existe um legado de mais de 8 anos, com falta de atualizações de segurança, tecnologia defasada e baixa qualidade de transferência de dados.</t>
  </si>
  <si>
    <t>Aquisição de cluster de hiperconvergência</t>
  </si>
  <si>
    <t xml:space="preserve">Expandir a infraestrutura com mais um nó de hiperconvergência ou ampliar o existente traz uma série de vantagens significativa. Além de aprimorar o desempenho global do sistema, permite lidar com as crescentes demandas de processamento, memória e armazenamento que enfrentamos, reduzindo assim o risco de lentidões e interrupções não planejadas. </t>
  </si>
  <si>
    <t>Contratação de empresa para fornecimento de link fast connect, bem como serviços de instalação, garantia e suporte, por 12 meses.</t>
  </si>
  <si>
    <t>No exercício de suas atribuições, o Tribunal encontra vários desafios, entre os quais está o tratamento de um volume extraordinário de informações, que deve ser realizado com economicidade, segurança e acuidade, contribuindo para o melhor desempenho.
A aquisição de um link de Fast Connect com a Oracle é crucial para garantir uma conectividade confiável, segura e de alto desempenho entre sua infraestrutura e os serviços de nuvem da Oracle. Essa conexão direta proporciona menor latência, maior largura de banda e melhor desempenho geral, otimizando a experiência do usuário, aumentando a eficiência operacional e possibilitando a utilização plena dos recursos da nuvem.
O link de Fast Connect proporciona uma conexão confiável e estável, eliminando a necessidade de depender da internet pública para acessar os serviços da Oracle Cloud.</t>
  </si>
  <si>
    <t>Troca de peças das evaporadoras do datacenter.</t>
  </si>
  <si>
    <t>No exercício de suas atribuições, o Tribunal encontra vários desafios, entre os quais está o tratamento de um volume extraordinário de informações, que deve ser realizado com economicidade, segurança e acuidade, contribuindo para o melhor desempenho.
Conforme especificações técnicas do fabricante se faz necessário a substituições de componentes de sistema de resfriamento “Evaporadoras” dos servidores do TCEMG no âmbito do datacenter, visando assim seu pleno funcionamento.</t>
  </si>
  <si>
    <t>Troca de baterias do nobreak localizado no Datacenter.</t>
  </si>
  <si>
    <t>No exercício de suas atribuições, o Tribunal encontra vários desafios, entre os quais está o tratamento de um volume extraordinário de informações, que deve ser realizado com economicidade, segurança e acuidade, contribuindo para o melhor desempenho.
A troca periódica das baterias do nobreak é essencial para manter a operação contínua e confiável dos sistemas de energia de backup. Além de garantir a proteção dos equipamentos sensíveis e críticos, essa prática contribui para a redução de riscos, custos e para o cumprimento das normas regulatórias.</t>
  </si>
  <si>
    <t>Contratação de empresa para aquisição de Switches com tecnologia PoE, bem como serviços de instalação, garantia e suporte.</t>
  </si>
  <si>
    <t>No exercício de suas atribuições, o Tribunal encontra vários desafios, entre os quais está o tratamento de um volume extraordinário de informações, que deve ser realizado com economicidade, segurança e acuidade, contribuindo para o melhor desempenho.
No âmbito do TCEMG contamos com vários dispositivos da nossa rede sem fio, sendo que para alimentação e gerenciamento faz se necessário switchs com tecnologia PoE “Power over Ethernet”. Necessitamos assim a compra destes equipamentos.</t>
  </si>
  <si>
    <t>Contratação de empresa especializada no fornecimento de serviços de Circuito de dados Velocidade 1 Gbp</t>
  </si>
  <si>
    <t>A necessidade de disponibilização de acesso à Internet para um número maior de ativos de TI da rede do Tribunal, este número atualmente é de 1.835 (mil oitocentos e trinta e cinco) ligados à rede e acessando diariamente a internet. Essa previsão também já contempla os novos equipamentos que serão adquiridos no exercício sem contar aos acessos externos exercidos em regime de teletrabalho (home office) pelos Servidores e Colaboradores do TCE.
A necessidade de diminuir o gargalo existente entre o Tribunal e seus Jurisdicionados à época do envio das diversas prestações de contas exigidas durante o ano, haja vista que a maior parte de troca das informações é realizada por meio digital e a disponibilidade em regime de 24 horas por 7 dias na semana para que os acessos externos em teletrabalho sejam realizados em sua excelência e sem impactos na prestação de serviço fim que este Egrégio Tribunal exerce.
Justifica-se também, pela necessidade de obtenção de um contrato de prestação de serviços de atendimento e suporte e segurança com equipamentos, regras bem definidas dentro das necessidades do Tribunal, descritas nas obrigações da Contratada.
A presente contratação, visa dar continuidade ao fornecimento do serviço de internet, justifica-se também, pela necessidade deste Tribunal em manter as atividades de controle externo da gestão dos recursos públicos e municipais.
Esta contratação de internet a banda larga possibilitará ainda ao TCE-MG:
Reduzir custos financeiros necessários para o Tribunal cumprir sua missão de fiscalização dos atos públicos.
Manter o serviço de acesso à internet, sem interrupções, uma vez que diversos jurisdicionados utilizam de forma direta e indireta esse acesso.
Trata-se de serviço essencial de natureza contínua, a ser prestado na forma de execução indireta por empresa contratada, podendo sua interrupção comprometer as atividades desenvolvidas para com a sociedade.
Realização de reuniões virtuais, sessões plenárias virtuais e apresentações e eventos externos que demandam infraestrutura de telecomunicação de dados para tal execução.</t>
  </si>
  <si>
    <t>Contratação do software - Gerenciamento e tratamento dos dados da rede dados TCEMG</t>
  </si>
  <si>
    <t>No exercício de suas atribuições, o Tribunal encontra vários desafios, entre os quais está o tratamento de um volume extraordinário de informações, que deve ser realizado com economicidade, segurança e acuidade, contribuindo para o melhor desempenho.
Para segurança e garantia destas informações, faz-se necessária a contratação de software de gerenciamento da rede para otimizar o desempenho, aprimorar a segurança, permitir monitoramento proativo, simplificar operações de TI com gerenciamento centralizado e facilitar o planejamento de capacidade. Investir nessa solução é crucial para garantir eficiência, segurança e confiabilidade em nossa infraestrutura de rede, fortalecendo nossa competitividade e protegendo nossos ativos digitais</t>
  </si>
  <si>
    <t>Aquisição de computadores robustos capazes de processar dados com altissima velocidade</t>
  </si>
  <si>
    <t>Com uma equipe de 3 editores, duas novas ilha de edição otimizarão o tempo de produção, trazendo maior agilidade para as entregas do setor. Estes novos equipamentos evitam, também, erros de compatibilidade e dificuldades no momento da edição que já começaram a surgir nos equipamentos atuais. Estas novas estações de trabalho servirão para melhorar a edição e criação de produtos audiovisuais e de transmissões. Estas estações devem ser projetadas para uso profissional e de alto desempenho para profissionais de imagem, áudio e vídeo. Computadores que deve garantir um nível máximo de estabilidade e performance de todos componentes de hardware com processadores que entreguem o melhor desempenho.</t>
  </si>
  <si>
    <t>Aquisição de Computadores</t>
  </si>
  <si>
    <t>Somente o gabinete. Os monitores não precisão ser trocados. Respectivos processadores dos microcomputadores datam de 2013/2014, já apresentando lentidão para realização de determinadas tarefas.</t>
  </si>
  <si>
    <t>Os computadores foram adquiridos em meados de 2016/2017 e apresentam bastante lentidão, travamentos e desligamentos abruptos. Algumas unidades, após solicitação dos usuários, foram formatadas, apresentando discreta melhora, porém reclamações dos usuários persistem e os principais problemas continuam sem solução. Até o atendimento da demanda, os equipamentos contarão com cerca de 8-9 anos de utilização.</t>
  </si>
  <si>
    <t>Troca de 01 (um) gabinete para microcomputador. O monitor não precisão ser trocado.</t>
  </si>
  <si>
    <t>Aquisição de sessenta e um (61) microcomputadores para os servidores que ainda não foram contemplados com a troca das máquinas neste ano de 2024. (Atualização dos computadores que ainda datam do ano de 2012.)
A solução tecnológica para desenvolvimento das atividades laborais dos servidores se faz necessária na medida em que se tem como objetivo a otimização do tempo e a agilidade na solução dos procedimentos e processos do MPC-MG. Os equipamentos atualmente utilizados estão obsoletos, causando lentidão e travamentos constantes das máquinas, afetando diversas ações dentro dos processos do MPC-MG. Com a troca de algumas das máquinas, este ano de 2024, os servidores contemplados puderam desenvolver de forma mais ágil e eficiente suas atividades rotineiras. Espera-se que isso possa se estender aos demais servidores do MPC-MG.</t>
  </si>
  <si>
    <t>Todos os computadores, à exceção daquele do atual gestor, completam mais de 7 anos de uso neste ano (dois completaram 10 anos) e, portanto, encontram-se fora da garantia de fábrica, apresentando defeitos frequentes.</t>
  </si>
  <si>
    <t>A solução tecnológica para desenvolvimento das atividades laborais dos servidores se faz necessária na medida em que se tem como objetivo a otimização do tempo e a agilidade na solução dos procedimentos e processos do MPCMG. EVENTUALMENTE, É NECESSÁRIO O ACESSO REMOTO PELO PROCURADOR, CHEFE DE GABINETE E ASSESSORIA, NORMALMENTE FORA DO HORÁRIO DE TRABALHO E EM CARÁTER DE URGÊNCIA, AOS SISTEMAS E ARQUIVOS DO TCEMG E DO MPCMG, COM USO DE NOTEBOOK HABILITADO AO SISTEMA DE TELETRABALHO</t>
  </si>
  <si>
    <t>Contratação de empresa para atualização do software Firewall de Aplicação (F5 BIG IP VE 1G) de 2 (dois) appliances, de propriedade do Tribunal de Contas, bem como os serviços técnicos de suporte</t>
  </si>
  <si>
    <t>O Tribunal possui 2 unidades do equipamento de segurança denominado Firewall de Aplicação, cujo software/funcionalidade é o atendimento as demandas para soluções de Segurança das aplicações do TCE-MG, com vistas a suprir a disponibilidade, estabilidade e segurança das aplicações e dos serviços publicados na internet dos usuários do TCE-MG.
A aquisição de 02 (duas) unidades desse produto foi garantir uma alta disponibilidade, ou seja, na eventualidade de falha em um, o outro assume as funcionalidades automaticamente, pois trabalham simultaneamente com configurações e dados idênticos (espelhos). Esta característica tem funcionado nesta casa de maneira muito eficiente durante todo o seu período de utilização, que se iniciou em 2018.
Pois bem, a garantia deste produto, bem como seu licenciamento finda-se em setembro próximo (26/09/2020) e é de vital importância a atualização das licenças de seu funcionamento, que incluem as necessárias atualizações de versões e de firmware pelo período de 12 meses. Somente com esta renovação e o completo funcionamento destes firewalls podemos garantir a segurança das aplicações e dos serviços disponibilizados na internet pelo Tribunal de Contas de Minas Gerais.</t>
  </si>
  <si>
    <t>Aquisição de guia organizador cabos para rack</t>
  </si>
  <si>
    <t>Aquisição de patch panel</t>
  </si>
  <si>
    <t>Aquisição de alicate de grimpagem</t>
  </si>
  <si>
    <t>Aquisição de conectores femea</t>
  </si>
  <si>
    <t>Aquisição de testador de cabos com identificador</t>
  </si>
  <si>
    <t>Aquisição de nobreak</t>
  </si>
  <si>
    <t>Aquisição de cabo usb serial</t>
  </si>
  <si>
    <t>Aquisição de gbic sfp RJ 45 1 GB</t>
  </si>
  <si>
    <t>Aquisição de gbic sfp RJ 45 10 GB</t>
  </si>
  <si>
    <t>Aquisição de etiquetadora</t>
  </si>
  <si>
    <t>Aquisição de fita para rotulador eletrônico Brother Pt-70</t>
  </si>
  <si>
    <t>Aquisição de filtro de linha</t>
  </si>
  <si>
    <t>Aquisição de caixa organizadora transparente 30L</t>
  </si>
  <si>
    <t>Aquisição de parafusadeira 12V à bateria com carregador profissional</t>
  </si>
  <si>
    <t>Aquisição de pasta térmica</t>
  </si>
  <si>
    <t>Faz-se necessária a aquisição dos produtos elencados abaixo, para melhores resultados na manutenção, identificação e organização de diversos equipamentos e materiais de TI, como cabos de rede, telefones voip, switches, painéis de rede e datacenter, microcomputadores e impressoras. Além de limpeza externa dos equipamentos que passam por manutenção em nosso laboratório de TI.</t>
  </si>
  <si>
    <t>Contratação dos serviços de manutenção preventiva e corretiva, com reposição de peças, na solução de datacenter de climatização de ar e fornecimento de energia se faz necessária em virtude do vencimento da garantia de fábrica findado em 03/08/2014. Sendo este procedimento de fundamental importância para os contínuos armazenamentos de dados e produção de sistemas que se encontram instalados em nosso datacenter, pois é uma solução robusta e complexa que atende a todas as demandas eminentes de sistemas online e on-premise (como premissa), a Solução é necessária também para atender projetos de sistemas em desenvolvimento mantidos pelas equipes técnicas de analistas e programadores e toda a gama de infraestrutura atual do TCE, bem como a continuidade no negócio da Instituição.</t>
  </si>
  <si>
    <t>Contratação de empresa especializada na prestação de serviços de telecomunicação, para o fornecimento de conectividade IP dedicado e de links de comunicação para ACESSO DEDICADO À INTERNET, suportando aplicações TCP!IP com a velocidade de 300 (trezentos) Mbps (full band), incluindo a infraestrutura e os equipamentos necessários à solução.</t>
  </si>
  <si>
    <t>Justifica-se pela necessidade de um contrato de prestação de serviço específico para esta atividade que é estratégica dentro do Planejamento em TI do TRIBUNAL.
Necessidade premente em aumentar o canal de comunicação com a Internet do TCEMG, considerando o fato do acréscimo do número de aplicações desenvolvidas para a Internet, o que representará um nivelamento significativo do uso da rede mundial, tomando-se imperativo manter o canal atualmente contratado.
A necessidade de disponibilização de acesso à Internet para um número maior de ativos de TI da rede do TRIBUNAL, este número atualmente é de 1540 (mil quinhentos e quarenta) ligados à rede e acessando diariamente a internet. Essa previsão também já contempla os novos equipamentos que serão adquiridos no exercício.
A necessidade de diminuir o gargalo existente entre o Tribunal e seus Jurisdicionados à época do envio das diversas prestações de contas exigidas durante o ano, haja vista que a maior parte de troca das informações é realizada por meio digital.
Justifica-se também, pela necessidade de obtenção de um contrato de prestação de serviços de atendimento e suporte e segurança com equipamentos, regras bem definidas dentro das necessidades do TRIBUNAL, descritas nas obrigações da Contratada.
A presente contratação, que visa dar continuidade ao fornecimento do serviço de internet justifica-se também pela necessidade deste Tribunal em manter as atividades de controle externo da gestão dos recursos públicos e municipais.
Esta contratação de internet a banda larga possibilitará ainda ao TCE­MG:
• Reduzir custos financeiros necessários para o Tribunal cumprir sua missão de fiscalização dos atos públicos.
• Manter o serviço de acesso a internet, sem interrupções, uma vez que diversos jurisdicionados utilizam de forma direta e indireta esse acesso.
• Trata-se de serviço essencial de natureza contínua, a ser prestado na forma de execução indireta por empresa contratada, podendo sua interrupção comprometer as atividades desenvolvidas para com a sociedade.</t>
  </si>
  <si>
    <t>A pesquisa de preços para que a Administração possa avaliar o custo da contratação constitui-se elemento fundamental para instrução dos procedimentos de licitação e de contratação, estando prevista em várias disposições legais, com obrigatoriedade reconhecida pela Jurisprudência.
Ressalta-se que o TCEMG atualmente se utiliza de sistema que só contempla os preços praticados pelos órgão municipais do estado de Minas Gerais, razão pela qual se faz necessário possuir ferramenta apropriada para a realização de pesquisa e comparativo de preços entre as diversas aquisições realizadas no âmbito da Administração Pública em geral.</t>
  </si>
  <si>
    <t>Contratação de empresa para prestação do serviço de fornecimento de senha de acesso à ferramenta de pesquisas e comparação de preços praticados pela Administração Pública direta e indireta, tendo por base resultados de licitações adjudicadas e/ou homologadas - licença</t>
  </si>
  <si>
    <t>Centralizar as publicações das Redes Sociais em um único lugar além de utilizar recursos, como, por exemplo, programar publicações, gerar relatórios de resultados e interagir com o público. Dessa forma, um software para gerenciamento de Redes Sociais é fundamental para otimizar processos e gerenciar as diversas redes sociais do Tribunal.</t>
  </si>
  <si>
    <t>Aquisição do software para gerenciamento de Redes Sociais, por 12 meses - Licença</t>
  </si>
  <si>
    <t>Contratação de software para em edição de imagens e vídeos em aparelhos móveis - Licença</t>
  </si>
  <si>
    <t>A utilização de imagens e vídeos é uma prática muito eficiente para enriquecer a experiência dos visitantes nos perfis das Redes Sociais. Elementos visuais ajudam a contextualizar o assunto, melhoram a escaneabilidade de um texto e podem destacar o conteúdo apresentado em meio aos diversos concorrentes.
Por isso é muito importante prezar pela qualidade das fotos e vídeos postadas das Redes Sociais. Caso o material não fique chamativo pode-se criar um efeito contrário do esperado e passar uma impressão negativa, espantando potenciais seguidores.
Por esse motivo, é importante contar com um editor de fotos e de vídeo para celulares prático e confiável.</t>
  </si>
  <si>
    <t>Necessidade de manter recursos computacionais de forma devidamente legalizada, proporcionando ganho na qualidade da execução de tarefas, agregando assim valores nas atividades diárias dos desenvolvedores de TI da Diretoria de Tecnologia da Informação, Suricato, Diretoria de Controle Externo e Diretoria de Administração, visando atender as demandas do Tribunal de Contas do Estado de Minas Gerais com agilidade, segurança, disponibilidade e confiabilidade.</t>
  </si>
  <si>
    <t>Aquisição de 10 (dez) Subscrição de Licença Axure RP 10, em sua última versão, por 36 meses. - Licença</t>
  </si>
  <si>
    <t>Aquisição de Subscrição do software Visual Studio Professional, em sua última versão, por 36 meses. - Licença</t>
  </si>
  <si>
    <t>Aquisição de Licença do Aspose.Words for .NET Developer Small Business , por 36 meses - Licença</t>
  </si>
  <si>
    <t>Aquisição de Certificado Digital SSL/TLS para o domínio *.tce.mg.gov.br, com subdomínios ilimitados, identificando a organização, com validade de 12 meses.</t>
  </si>
  <si>
    <t>Um certificado digital é uma espécie de documento eletrônico, que possui validade jurídica e funciona como uma assinatura virtual para que as empresas e instituições, como o Tribunal de Contas do Estado de Minas Gerais- TCE-MG e pessoas físicas possam se identificar adequadamente no meio digital.
Essa identificação acontece porque o certificado digital armazena informações fornecidas pelo Tribunal de Contas do Estado de Minas Gerais e gera, a partir delas, uma chave de identificação única. Além disso, um certificado digital de servidor também pode agir de modo a criptografar dados transmitidos entre usuários e portais, protegendo a privacidade e garantindo a confiabilidade dessas informações. Com isso, um certificado digital de servidor serve para identificar o Tribunal de Contas do Estado de Minas Gerais com a devida segurança.
A comunicação entre o site e servidor fica protegida com o este certificado – que é criptografado, portanto, dados como login, formulários, e-mails e transações diversas são transmitidos de forma segura – impedindo que os dados sejam interceptados por meio por meio de phishing - fraude eletrônica, que tem como pretensão adquirir informações sigilosas, como senhas e dados pessoais.</t>
  </si>
  <si>
    <t>Aquisição de Certificado Digital SSL/TLS para garantir a autenticidade, privacidade e integridade de todos os endereços (subdomínios) do Ministério Público de Contas dentro do domínio *.mpc.mg.gov.br, com a identificação da organização, para todos os visitantes e usuários identificando adequadamente no meio digital.</t>
  </si>
  <si>
    <t>Um certificado digital é uma espécie de documento eletrônico, que possui validade jurídica e funciona como uma assinatura virtual para que as empresas e instituições, como o Ministério Público de Contas - MPC e pessoas físicas possam se identificar adequadamente no meio digital.
Não contar com esse certificado Digital SSL/TLS para o domínio, por sua vez, pode repelir visitantes que sejam preocupados com as questões de segurança. Como muitos estão acostumados a buscar esse nível de segurança, a falta de um certificado pode fazer com que os usuários do Portal do MPC se sintam inseguros em sua navegação e em sua busca e transmissão de informações.
O Portal do MPC, com um certificado deste tipo, portanto, não apenas transmite mais credibilidade, mas também oferece mais segurança nos acessos aos dados e sistemas lá contidos.</t>
  </si>
  <si>
    <t>Prestação de serviços especializados de atualização de versão, suporte técnico e manutenção do sistema de gerenciamento de acervo da Coordenadoria de Biblioteca e Gestão de Informação – CBGI – SophiA Biblioteca, com recursos tecnológicos para a gestão de acervo bibliográfico físico e digital.</t>
  </si>
  <si>
    <t>A Coordenadoria de Biblioteca e Gestão de Informação (CBGI) tem como objetivo prioritário atender as demandas de informação técnico-especializada das unidades do Tribunal, a fim de subsidiá-las na realização de suas atividades de controle externo, conforme determina o art. 80 da Resolução 4/2023. Para isso, busca identificar e reunir informações registradas em diferentes suportes para, após criteriosa seleção, organizar, armazenar, divulgar e disseminar essas informações em sua forma original ou como produtos elaborados a partir delas, colocando-as disponíveis para toda a comunidade do TCEMG.
Nesse contexto, a manutenção e o suporte técnico do software SophiA são fundamentais para a continuidade das atividades de gestão do acervo bibliográfico do Tribunal e da Biblioteca Digital da instituição. Além disso, por meio do SophiA, são gerados os links para os arquivos dos atos normativos atualizados e disponibilizados, no Sistema TCLegis. O referido software também possibilita gerenciar o cadastro de usuários da Biblioteca e o empréstimo de publicações, oferecendo formas de controle do acervo – patrimônio do TCEMG.</t>
  </si>
  <si>
    <t>Aquisição de Certificado Digital tipo pessoa física (e-CPF), no padrão ICP-Brasil, incluindo o fornecimento de dispositivos tokens USB para armazenamento destes certificados, que terão a validade de 03 (três) anos (A3)</t>
  </si>
  <si>
    <t>O Certificado Digital é necessário para garantir a integridade e segurança dos dados e arquivos dos procedimentos eletrônicos e conexões, bem como garantia validade jurídica dos documentos eletrônicos por meio de assinatura digital; os certificados são de pessoa física para os servidores do TCEMG.
Para armazenamento do certificado é necessário um dispositivo, onde o token foi escolhido por se tratar de uma mídia mais robusta, durável e de simples utilização</t>
  </si>
  <si>
    <t>Aquisição de Certificados Digitais e-CNPJ com validade de 24 ( vinte e quatro meses), com mídias de armazenamento tipo Token USB criptográfico SafeNet.</t>
  </si>
  <si>
    <t>Um certificado digital é um documento eletrônico, que possui validade jurídica e funciona como uma assinatura virtual para que as empresas e instituições, como o Tribunal de Contas, Escola de Capacitação Professor Pedro Aleixo e o FUNCONTAS, possam se identificar adequadamente no meio digital.
O e-CNPJ é a Identidade Digital da Pessoa Jurídica no meio eletrônico, que viabiliza a autenticação dos documentos em sistemas públicos ou privados em nome do TCEMG, como por exemplo a validação de documentos perante o Sistema E-Social da Receita Federal e o acesso a contas bancárias.
Essa identificação acontece porque o certificado digital armazena informações fornecidas pelo TCEMG e gera, a partir delas, uma chave de identificação única. Além disso, o certificado digital também pode agir de modo a criptografar dados transmitidos entre sistemas e portais, protegendo a privacidade e garantindo a confiabilidade dessas informações. Com isso, um certificado digital serve para identificar o Tribunal de Contas do Estado de Minas Gerais com a devida segurança.</t>
  </si>
  <si>
    <t>Contratação de empresa especializada no fornecimento de licenciamento do sistema operacional Windows 11 ou superior.</t>
  </si>
  <si>
    <t>Assegurará que o Tribunal de Contas utilize seus recursos computacionais de forma devidamente legalizada e com isso, proporcione um ganho de qualidade na execução de suas tarefas.
As licenças solicitadas vêm agregar valores as atividades diárias dos servidores do TCEMG que estão em regime de teletrabalho, visando atender as demandas com agilidade, segurança, disponibilidade e confiabilidade de suas maquinas virtuais que estão locadas no ambiente em nuvem da Microsoft Azure do qual necessitam vincular a licença de sistema operacional (Windows 11 ou superior) a um usuário ou maquina virtual.
Por ser utilizado tecnologia de maquinas virtuais em ambiente de nuvem, a necessidade de regularização de licenças do sistema operacional windows é necessária para manter o parque computacional ativo e uso e dentro da legalidade.</t>
  </si>
  <si>
    <t>Contratação de sistema desenvolvido especificamente para gestão e monitoramento da adequação de instituições à LGPD</t>
  </si>
  <si>
    <t>A adequação do TCEMG à Lei Geral de Proteção de Dados envolve não apenas a aplicação e implementação de mudanças, mas também o monitoramento das medidas adotadas, o que engloba o acompanhamento e ajuste de eventuais incompatibilidades e melhorias posteriores.
Conforme o artigo 50 da LGPD, o programa de governança em privacidade deve, no mínimo, ser atualizado constantemente com base em informações obtidas a partir de monitoramento contínuo e avaliações periódicas. Assim, faz-se necessário a adoção de um sistema para fazer esse acompanhamento.</t>
  </si>
  <si>
    <t>Aquisição de fone de ouvido</t>
  </si>
  <si>
    <t>Aquisição de placa de vídeo</t>
  </si>
  <si>
    <t>É necessária a substituição de fones de ouvidos antigos usados na transcrição das sessões plenárias para oferecer um serviço de qualidade, com celeridade, sem sujeitar as pessoas a um desgaste físico desnecessário.
Há a necessidade de acompanhar o vídeo da sessão plenária no momento de transcrição do áudio para uma melhor qualidade do trabalho</t>
  </si>
  <si>
    <t>Aquisição do Software Canva para Equipes</t>
  </si>
  <si>
    <t xml:space="preserve">Com vistas a melhoria da qualidade dos trabalhos executados por esta unidade de pedido, tendo em vista que a versão gratuita destas ferramentas é limitada para o uso, faz-se necessária a aquisição do software CANVA PARA EQUIPES pois são de uso contínuo para o trabalho realizado. Trata-se de ferramenta para criação de peças gráficas , vídeos, banners para divulgação de ações da escola e para os cursos livres e de pós-graduação.
O software em questão atenderá à função da equipe do Núcleo EaD descrita no MAP “Produção de conteúdo audiovisual e peças gráficas”, que inclui as seguintes atividades a serem executadas:
 a produção de conteúdo audiovisual e peças gráficas
criar apresentações em plataformas e softwares
criar peças gráficas para a divulgação das ações educativas da Escola de Contas </t>
  </si>
  <si>
    <t>Aquisição de software Powtoon Negócios</t>
  </si>
  <si>
    <t>Com vistas a melhoria da qualidade dos trabalhos executados por esta unidade de pedido, tendo em vista que a versão gratuita destas ferramentas é limitada para o uso, faz-se necessária a aquisição do software POWTOON NEGÓCIOS
pois é de uso contínuo para o trabalho realizado. Trata-se de ferramentas de criação e desenvolvimento de vídeos animados em 3D, muitas vezes utilizadas também para outros fins educacionais na Escola de Contas.</t>
  </si>
  <si>
    <t>1.500 dólares anual</t>
  </si>
  <si>
    <t>Aquisição do software Genially Plano Master</t>
  </si>
  <si>
    <t>Com vistas a melhoria da qualidade dos trabalhos executados por esta unidade de pedido, tendo em vista que a versão gratuita destas ferramentas é limitada para o uso, faz-se necessária a aquisição dos softwares pois são de uso contínuo para o trabalho realizado. Trata-se de ferramentas de criação e desenvolvimento de cursos a distância, muitas vezes utilizadas também para outros fins educacionais na Escola de Contas. A Escola de Contas decidiu adotar o Genially para uso pelo seu Núcleo de Educação a Distância (EaD) como uma estratégia essencial para enriquecer suas práticas pedagógicas e enfrentar os desafios do ensino a distância. A ferramenta, conhecida por sua versatilidade na criação de conteúdos interativos, permitirá o desenvolvimento de materiais didáticos mais atrativos e eficazes, facilitando o aprendizado dos alunos através de recursos como apresentações, infográficos e quizzes. Esta implementação está alinhada com os objetivos estratégicos da instituição de promover inovação e excelência educativa, contribuindo para um ambiente de aprendizado mais moderno e adequado às necessidades dos alunos contemporâneos, e reforçando o compromisso da Escola de Contas em oferecer educação de alta qualidade e preparar profissionais para o mercado de trabalho.</t>
  </si>
  <si>
    <t>849,50 dólares anual</t>
  </si>
  <si>
    <t>Aquisição Software Figma Empreendimento</t>
  </si>
  <si>
    <t>A aquisição do software Figma pelo Núcleo de Educação a Distância (EaD) da Escola de Contas visa melhorar a qualidade dos serviços prestados aos alunos e colaboradores. A versão paga do Figma foi escolhida devido às limitações da versão gratuita, permitindo uma colaboração mais eficiente e o desenvolvimento de materiais educacionais de alta qualidade. O investimento no Figma está alinhado com os objetivos estratégicos da instituição de promover inovação e excelência na educação a distância, beneficiando diretamente os alunos e reforçando a posição da escola como referência em educação de qualidade.</t>
  </si>
  <si>
    <t>900 dólares anual</t>
  </si>
  <si>
    <t xml:space="preserve">Necessidade de aquisição do software VMIX HD para atender as demandas da Escola de Contas. </t>
  </si>
  <si>
    <t>Aquisição de assinatura vitalícia do software VMIX HD.</t>
  </si>
  <si>
    <t>Aquisição de Black Magic Web Presenter 4K</t>
  </si>
  <si>
    <t>A aquisição é importante pois irá gerar melhora na qualidade das imagens das gravações e transmissões feitas no estúdio da Escola de Contas.</t>
  </si>
  <si>
    <t>Aquisição da licença Adobe Creative Cloud.</t>
  </si>
  <si>
    <t>Necessidade de programa de edição de vídeos e imagem para que a Escola possa desempenhar suas funções.</t>
  </si>
  <si>
    <t>Contratação de empresa especializada para fornecimento de livros nacionais e/ou estrangeiros impressos nas áreas de Administração Pública, Direito, Economia, Engenharia, Ciências Contábeis, Ciências Sociais, Matemática Financeira, Informática, Meio Ambiente, Administração de Empresas, dentre outras, cujos conteúdos sejam de interesse da Administração do TCEMG.</t>
  </si>
  <si>
    <t>Para desempenhar de forma eficaz e eficiente as funções de controle externo, o Tribunal de Contas deve possibilitar ao corpo técnico o acesso à informação e à contínua atualização nas matérias afetas à gestão pública e ao direito público.
A Coordenadoria de Biblioteca e Gestão de Informação tem como objetivo prioritário atender às demandas de informação técnica das unidades da Casa a fim de subsidiá-los na realização de suas atividades de controle externo (Resolução 4/2023 TCEMG, art. 80, V). Para isso, objetiva identificar e reunir informações registradas em diferentes suportes para, após criteriosa seleção, organizar, armazenar e divulgar essas informações em sua forma original ou como produtos elaborados a partir delas, colocando-as disponíveis para toda a comunidade do Tribunal de Contas. A Biblioteca atende, também, aos alunos dos cursos de pós-graduação e aos pesquisadores vinculados ao Programa de Pesquisa da Escola de Contas, aos jurisdicionados e à sociedade em geral. Dentre as atividades desenvolvidas pelo setor destacam-se as pesquisas e levantamentos em acervos doutrinários, de legislação e de jurisprudência, a disponibilização e manutenção da Biblioteca Digital do TCEMG e os serviços de disseminação seletiva da informação - DSI - (Resolução 4/2023 TCEMG, art. 80, VI, XIII e XVII).
Para alcançar este objetivo as diversas fontes de informação jurídica existentes no mercado são analisadas tecnicamente, indicando para incorporação ao acervo títulos de reconhecida qualidade que atendam às necessidades do TCEMG.
O Direito é uma matéria complexa e em constante mutação e o acesso à informação atualizada é essencial aos operadores do Direito.
Nesse sentido, verifica-se a importância de se manter as coleções e de se iniciarem novas, para permitir a formação de uma biblioteca cada dia mais completa e atualizada.</t>
  </si>
  <si>
    <t>Contratação dos livros digitais da Editora Fórum Ltda, pois é a única Editora do mercado no ramo de atuação dos tribunais de contas que possui modelo de negócio de acesso à integra dos livros digitais, com possibilidade de realização de download, em PDF, da publicação, para o servidor de dados do Tribunal.</t>
  </si>
  <si>
    <t>Para desempenhar de forma eficaz e eficiente as funções de controle externo, o Tribunal de Contas deve possibilitar ao corpo técnico o acesso à informação e à contínua atualização nas matérias afetas à gestão pública e ao direito público.
Na atualidade, com o grande número de servidores do TCEMG trabalhando remotamente, e com a evolução e a disseminação das tecnologias da informação e da comunicação, a informação digital tornou-se essencial, acessível em qualquer local, a partir de um clique ou de um toque na tela dos dispositivos móveis.
A Coordenadoria de Biblioteca e Gestão de Informação tem como objetivo prioritário atender às demandas de informação técnica das unidades da Casa a fim de subsidiá-los na realização de suas atividades de controle externo (Resolução 4/2023 TCEMG, art. 80, V). Para isso, objetiva identificar e reunir informações registradas em diferentes suportes para, após criteriosa seleção, organizar, armazenar e divulgar essas informações em sua forma original ou como produtos elaborados a partir delas, colocando-as disponíveis para toda a comunidade do Tribunal de Contas. A Biblioteca atende, também, aos alunos dos cursos de pós-graduação e aos pesquisadores vinculados ao Programa de Pesquisa da Escola de Contas, aos jurisdicionados e à sociedade em geral. Dentre as atividades desenvolvidas pelo setor destacam-se as pesquisas e levantamentos em acervos doutrinários, de legislação e de jurisprudência, a disponibilização e manutenção da Biblioteca Digital do TCEMG e os serviços de disseminação seletiva da informação - DSI - (Resolução 4/2023 TCEMG, art. 80, VI, XIII e XVII).
Para alcançar este objetivo as diversas fontes de informação jurídica existentes no mercado são analisadas tecnicamente, indicando para incorporação ao acervo títulos de reconhecida qualidade que atendam às necessidades do TCEMG.
O Direito é uma matéria complexa e em constante mutação e o acesso à informação atualizada é essencial aos operadores do Direito.
Nesse sentido, verifica-se a importância de se manter as coleções e de se iniciarem novas, para permitir a formação de uma biblioteca a cada dia mais completa e atualizada.</t>
  </si>
  <si>
    <t>Para desempenhar de forma eficaz e eficiente as funções de controle externo, o Tribunal de Contas deve possibilitar ao corpo técnico o acesso à informação e a contínua atualização nas matérias afetas à gestão pública e ao direito público.
Considerando que é competência dos tribunais de contas a fiscalização dos procedimentos licitatórios e dos atos de pessoal da administração pública, faz-se necessário o acesso a informações atualizadas sobre tais temas.</t>
  </si>
  <si>
    <t>Contratação da Zênite Informação e Consultoria S/A para prestação de serviços especializados de assinatura de 20 acessos da solução Zênite Fácil, sendo 15 acessos via Intranet e 5 acessos monousuários.</t>
  </si>
  <si>
    <t>Prestação de serviços especializados de assinatura da Plataforma Fórum Conhecimento Jurídico, com acesso ilimitado, simultâneo e perpétuo à Biblioteca Digital Fórum de Direito, composta de 28 periódicos digitais, com os respectivos fascículos publicados durante esse período. E pelas Coleções da Biblioteca Digital Fórum de Direito com acesso on-line ilimitado, simultâneo e permanente aos 26 periódicos digitais, da Editora Fórum Ltda.</t>
  </si>
  <si>
    <t>Na atualidade, com grande parte dos servidores do TCEMG trabalhando remotamente, e com a evolução e a disseminação das tecnologias da informação e da comunicação, a informação digital tornou-se essencial, acessível em qualquer local, a partir de um clique ou de um toque na tela dos dispositivos móveis.
A Coordenadoria de Biblioteca e Gestão de Informação tem como objetivo prioritário atender às demandas de informação técnica dos diversos setores da Casa a fim de subsidiá-los na realização de suas atividades de controle externo (R04/2023 TCEMG, Art. 80, V). Para isso, busca identificar e reunir informações registradas em diferentes suportes para, após criteriosa seleção, organizar, armazenar e divulgar essas informações em sua forma original ou como produtos elaborados a partir delas, colocando-as disponíveis para toda a comunidade do Tribunal de Contas. A Biblioteca atende, também, aos alunos dos cursos de pós-graduação e aos pesquisadores vinculados ao Programa de Pesquisa da Escola de Contas, aos jurisdicionados e à sociedade em geral. Dentre as atividades desenvolvidas pelo setor destacam-se as pesquisas e levantamentos em acervos doutrinários, de legislação e de jurisprudência, a disponibilização e manutenção da Biblioteca Digital do TCEMG e os serviços de disseminação seletiva da informação - DSI - (R04/2023 TCEMG, Art. 80, VI, XIII e XVII).
Para alcançar este objetivo as diversas fontes de informação jurídicas existentes no mercado são analisadas tecnicamente, indicando, para incorporação ao acervo, títulos de reconhecida qualidade que atendam às necessidades do TCEMG.
Nesse sentido, verifica-se a importância de se manter as coleções jurídicas atualizadas.
Destaca-se, ainda que, nos últimos cinco anos, a Plataforma Fórum Conhecimento Jurídico, foi acessada, em média, 31.909 vezes, por ano, por servidores e colaboradores do TCEMG e alunos da ECCPPA.</t>
  </si>
  <si>
    <t>Prestação de serviços especializados de assinatura do sistema web "Gestão Tributária" da OPEN TREINAMENTOS EMPRESARIAIS E EDITORA LTDA. EPP.</t>
  </si>
  <si>
    <t>Para desempenhar de forma eficaz e eficiente as funções de controle externo, o Tribunal de Contas deve possibilitar ao corpo técnico o acesso à informação e a contínua atualização nas matérias afetas à gestão pública e ao direito público, e é competência da CBGI - Coordenadoria de Biblioteca e Gestão de Informação - atender às demandas de informação de seus usuários em relação aos bancos de dados disponibilizados pela unidade (R04/2023 TCEMG, Art. 80, V).
Considerando que faz parte das atribuições da Coordenadoria de Contabilidade “cumprir obrigações tributárias acessórias oriundas de retenções de responsabilidade do Tribunal, bem como emitir e fornecer declaração e documento para o prestador de serviço” (R04/2023 TCEMG, Art. 62, VII), e não havendo no TCEMG unidade especializada em produzir e manter base de dados sobre direito tributário, faz-se necessária a contratação de sistema e ou ferramenta capaz de suprir essa demanda.</t>
  </si>
  <si>
    <t>Contratação da assinatura do Banco de Dados online denominado “FGVDADOS” STANDARD, licenciado pelo FGV IBRE, com 3 pontos de acesso.</t>
  </si>
  <si>
    <t>Para desempenhar de forma eficaz e eficiente as funções de controle externo, o Tribunal de Contas deve possibilitar ao corpo técnico o acesso à informação e a contínua atualização nas matérias afetas à gestão pública e ao direito público, e é competência da CBGI - Coordenadoria de Biblioteca e Gestão de Informação - atender às demandas de informação de seus usuários em relação aos bancos de dados disponibilizados pela unidade (R04/2023 TCEMG, Art. 80, V).
Considerando que a Coordenadoria de Fiscalização de Obras e Serviços de Engenharia - CFOSE - "tem por finalidade executar ação de controle e fiscalizar a regularidade de ato relativo ao planejamento, à contratação, à execução, ao controle e ao registro de obra ou serviço de engenharia, no âmbito da Administração estadual e municipal"(R04/2023 TCEMG, Art. 49, caput) e que faz parte de suas atribuições “realizar a análise técnica de processo de sua competência e elaborar relatório conclusivo, especialmente ao examinar denúncia, representação, tomada de contas especial ou processo cuja matéria refira-se à sua área de atuação” (R04/2023 TCEMG, Art. 49, I), e, não havendo no TCEMG unidade especializada em produzir e manter base de dados sobre índices econômicos, faz-se necessária a contratação de sistema e ou ferramenta capaz de suprir essa demanda.</t>
  </si>
  <si>
    <t>contratação da assinatura do Jusbrasil, plano bianual de Pesquisa Jurídica Básica, com 5 acessos.</t>
  </si>
  <si>
    <t>Para desempenhar de forma eficaz e eficiente as funções de controle externo, o Tribunal de Contas deve possibilitar ao corpo técnico o acesso à informação e a contínua atualização nas matérias afetas à gestão pública e ao direito público, e é competência da CBGI - Coordenadoria de Biblioteca e Gestão de Informação - atender às demandas de informação de seus usuários em relação aos bancos de dados disponibilizados pela unidade (R04/2023 TCEMG, Art. 80, V).
Considerando que a Procuradoria Jurídica - "tem por finalidade representar judicialmente o Tribunal, quando litigar em nome próprio e em defesa de suas prerrogativas constitucionais "(R04/2023 TCEMG, Art. 17, caput) e que faz parte de suas atribuições "representar judicialmente o Tribunal, adotando as medidas cabíveis para a preservação de seus interesses institucionais, de suas prerrogativas e de sua autonomia e independência constitucional, em face dos demais Poderes, órgãos e entidades"; “exercer as funções de consultoria e assessoria jurídicas da Presidência e, nos termos de ato normativo próprio, dos demais órgãos do Tribunal”; "prestar informações nos mandados de segurança impetrados contra decisões do Tribunal ou contra atos praticados por seu Presidente ou por qualquer de seus membros;" "opinar, previamente, quanto ao cumprimento de decisões judiciais e aos pedidos administrativos de extensão de julgados;" e "desempenhar outras atribuições jurídicas, conforme definido em ato normativo próprio" (R04/2023 TCEMG, Art. 17, I,V, VI, VIII e IX), e, não havendo, no TCEMG, unidade especializada em produzir e manter base de dados sobre jurisprudências de outros tribunais, diários oficias externos e modelos de peças jurídicas, faz-se necessária a contratação de sistema e ou ferramenta capaz de suprir essa demanda.</t>
  </si>
  <si>
    <t>Contratação de professor - Disciplina: Análises de políticas macroeconômicas</t>
  </si>
  <si>
    <t>Contratação de professor - Disciplina: Crédito público e Dívida pública</t>
  </si>
  <si>
    <t>Contratação de professor - Disciplina: Análise de balanços públicos</t>
  </si>
  <si>
    <t>Contratação de professor - Disciplina: Direito previdenciário</t>
  </si>
  <si>
    <t>Contratação de professor - Disciplina: Despesa Pública</t>
  </si>
  <si>
    <t>Contratação de professor - Disciplina: Contabilidade pública</t>
  </si>
  <si>
    <t>Contratação de professor - Disciplina: Economia do setor público</t>
  </si>
  <si>
    <t>Contratação de professor - Orientação</t>
  </si>
  <si>
    <t>Contratação de professor -  Professor conteudista</t>
  </si>
  <si>
    <t>Contratação de professor - Disciplina: Controle Interno</t>
  </si>
  <si>
    <t>Com o objetivo de dar continuidade ao programa de educação corporativa proposto por este Tribunal, se faz necessária a contratação de  professores (as) para ministrarem aulas, desempenharem a função de orientadores e conteudistas no curso de especialização em Finanças Públicas ofertado pela Escola de Contas e Capacitação Professor Pedro Aleixo do Tribunal, instituição de ensino superior devidamente cadastrada pelo MEC.</t>
  </si>
  <si>
    <t>Contribuição Patronal ao INSS (20%)</t>
  </si>
  <si>
    <t>Aquisição de guardanapos de papel do tipo folha simples de tamanho 33cm x30 cm - caixa com 48 pacotes</t>
  </si>
  <si>
    <t>Tendo em vista a grande quantidade de eventos promovidos pela Escola de Contas , faz-se necessária a aquisição de guardanapos de papel para que os participantes das capacitações possam manusear os alimentos servidos de forma  adequada.</t>
  </si>
  <si>
    <t>Aquisição de copos plásticos  - pacote com 100</t>
  </si>
  <si>
    <t>Tendo em vista a grande quantidade de eventos promovidos pela Escola de Contas e , ainda, a oferta de curso de pós-graduação, faz-se necessária a aquisição de copos plásticos, para que  alunos e  participantes das capacitações possam tomar água.</t>
  </si>
  <si>
    <t>Contratação de empresa especialiazada em Moodle (que possui o conhecimento e a experiência no sistema) quem faz a programação da plataforma, cuida do back-end, ou seja, da parte codificada do sistema.</t>
  </si>
  <si>
    <t>Atualmente no Tribunal de Contas de Minas Gerais, seja na Diretoria de Tecnologia da Informação ou mesmo na Escola de Contas, não há programadores com conhecimento específico no sistema Moodle, por isso, solicita-se a recontratação de serviço de suporte especializado por profissional da área para prestar apoio ao Nead nas demandas relacionadas ao Moodle.
O profissional mencionado que vem prestando esse suporte auxilia nas questões técnicas que envolvem o sistema, tais como a instalação de pluggins, a personalização do ambiente virtual, etc.
A contratação desse serviço com horas mensais é tido como melhor escolha pois observou-se que a contratação de um profissional com vínculo empregatício é mais dispendiosa que a contratação de serviço com suporte mensal, até mesmo porque as demandas relacionadas ao Moodle surgem a medida que os trabalhos avançam, podendo ser mais frequentes em um mês e bastante escassas em outro, não demandando de um profissional em todo tempo.
Ademais, já temos no Nead um profissional responsável pela parte da operação do Moodle (front end), que gerencia as configurações de abertura de turmas, realiza a inserção de alunos, materiais, questionários, banners, etc., Entretanto, tal expertise não se confunde com a do programador. É esse profissional que faz a programação da plataforma, cuida do back-end, ou seja, da parte codificada do sistema. É o programador que possui conhecimento em web, códigos script, implantação e inovação de recursos, e outros assuntos específicos inerentes à área. Só um programador com experiência em Moodle, poderá garantir que a plataforma funcione de acordo com as necessidades da Escola.
Diante do exposto, é imprescindível que este suporte por meio da recontratação de um profissional com essa a expertise necessária, ( profissional difícil de encontrar no mercado pelo conhecimento e experiencia em um sistema específico) esteja integralmente alinhado ao Núcleo EaD e à Diretoria de Tecnologia da Informação. Tal integração é importante a fim de se evitar ameaças à segurança da informação.</t>
  </si>
  <si>
    <t>Manutenção periódica  do sistema de gestão acadêmica</t>
  </si>
  <si>
    <t>Customizações do sistema de gestão acadêmica</t>
  </si>
  <si>
    <t>Sem a aquisição da manutenção mensal do sistema de gestão acadêmica, ele corre o risco de ficar inoperante e, também, de apresentar inconsistências, por isso é necessária a periodicidade da manutenção.</t>
  </si>
  <si>
    <t>Aquisição de jarra</t>
  </si>
  <si>
    <t>Aquisição de copo de vidro</t>
  </si>
  <si>
    <t>Aquisição de xícara de café</t>
  </si>
  <si>
    <t>A aquisição dos utensílios (copos, jarras e xícaras) é importante, pois faz parte da rotina da Escola de Contas a recepção de autoridades e palestrantes pra os eventos aqui sediados.</t>
  </si>
  <si>
    <t>Contratação de transporte terrestre para realização de traslado para as cidades sede dos Encontros Técnicos.</t>
  </si>
  <si>
    <t>Para que os  palestrantes, que são servidores e colaboradores desta Corte de contas, possam chegar às cidades sede dos Encontros, muitas vezes é necessário traslado do aeroporto até as cidades sede. Dessa forma, deve haver  o provisionamento da despesa relativa ao transporte terrestre.</t>
  </si>
  <si>
    <t xml:space="preserve">A despesa será executada ao longo de 2025, tendo em vista que os Encontros Técnicos acontecem em datas distintas e em localidades diversas.  </t>
  </si>
  <si>
    <t xml:space="preserve"> Aquisição de modem com chip vinculado ao serviço de acesso à internet</t>
  </si>
  <si>
    <t>A aquisição de modens é necessária, pois facilitará a utilização dos notebooks, que passarão a ter acesso a internet,  e poderão  ser utilizados, por servidores,  na execução de atividades externas.</t>
  </si>
  <si>
    <t>Contratação de seguradora para prestação de serviços de seguro de acidentes pessoais de vida</t>
  </si>
  <si>
    <t>Obrigatoriedade de contratação de seguro de vida para estagiários pela instituição concedente.</t>
  </si>
  <si>
    <t>Aquisição das inscrições do Congresso ofertado pelo Instituto Mineiro de Direito Administrativo.</t>
  </si>
  <si>
    <t>O Congresso Mineiro de Direito Administrativo abordará temas que fazem parte da rotina de fiscalização dos auditores fiscais desta Corte de Contas. A participação dos servidores nessa atividade representará atualização em temas importantes do Direito Administrativo. 
Trata-se de atividade proposta com o objetivo de promover um ambiente plural de debates de temas atuais e importantes para a comunidade jurídica visando a contribuir para o aperfeiçoamento dos servidores do TCEMG. O benefício extraído da participação de servidores da Casa no Congresso Mineiro de Direito Administrativo será o aprimoramento das atividades por eles desenvolvidas e aumento de sua qualificação.</t>
  </si>
  <si>
    <t>Aquisição das inscrições do Congresso ofertado pelo Instituto Brasileiro de Direito Administrativo.</t>
  </si>
  <si>
    <t>No Congresso Brasileiro de Direito Administrativo serão abordados temas que fazem parte da rotina de fiscalização dos auditores fiscais desta Corte de Contas. A participação dos servidores nessa atividade representará atualização em temas importantes do Direito Administrativo.
Trata-se de atividade proposta com o objetivo de promover um ambiente plural de debates de temas atuais e importantes para a comunidade jurídica visando a contribuir para o aperfeiçoamento dos servidores do TCEMG. O benefício extraído da participação de servidores da Casa no Congresso Brasileiro de Direito Administrativo será o aprimoramento das atividades por eles desenvolvidas e aumento de sua qualificação.</t>
  </si>
  <si>
    <t>Aquisição das inscrições do Congresso Internacional dos Tribunais de Contas.</t>
  </si>
  <si>
    <t>Tal contratação tem como objetivo capacitar os servidores desta Corte de Contas e, concomitantemente, visa atender ao Objetivo Estratégico n. 19 contido no Plano Estratégico 2021/2026. O objetivo mencionado tem a intenção de implantar uma política e um programa de educação corporativa, estabelecendo princípios e diretrizes de aprendizagem organizacional, alinhados às melhores práticas educacionais.
O Congresso Internacional dos Tribunais de Contas abordará temas relevantes para a administração pública. Essa capacitação promoverá a atualização dos servidores do TCEMG nos temas que serão ministrados no congresso.
As vagas serão distribuídas entre os diversos setores do Tribunal de acordo com a pertinência das atividades desenvolvidas.</t>
  </si>
  <si>
    <t>Neste contexto, a capacitação possibilitará o desenvolvimento de competências e habilidades necessárias para que os ocupantes de cargos de gestão no Tribunal de Contas de Minas Gerais atuem de forma eficaz na gestão dos conflitos surgidos das diversas relações laborais. Tal capacitação faz parte do programa permanente de formação de lideranças contido no planejamento estratégico 2021-2026.</t>
  </si>
  <si>
    <t>A capacitação em Gestão de Mudanças tem como objetivo reforçar entre as lideranças da Casa a capacidade de influenciar e envolver as equipes na busca por eficácia, principalmente em contextos de mudança. A gestão de mudanças nas diferentes instituições mostra-se como desafiadora, pois as modificações frequentes nos processos de trabalho das organizações têm grande impacto sobre as pessoas. Dessa forma, é necessário que as lideranças reúnam as ferramentas capazes de administrar o impacto das mudanças sobre os colaboradores e sobre a própria estrutura organizacional, interpretando continuamente a nova realidade fática e ressignificando valores organizacionais. Tal capacitação faz parte do programa permanente de formação de lideranças contido no planejamento estratégico 2021-2026.</t>
  </si>
  <si>
    <t>A contratação justifica-se em razão da continuidade no processo de capacitação das lideranças deste Tribunal, bem como para atender os objetivos da Casa contidos no Planejamento Estratégico, especialmente, ao objetivo 16, que se baseia na manutenção de um programa de formação permanente de gestão de lideranças.</t>
  </si>
  <si>
    <t>Para dar continuidade ao processo de capacitação das lideranças desta Corte de Contas, propõe-se a contratação de uma empresa que possibilitará a disseminação de uma cultura organizacional baseada na gestão do conhecimento. O curso busca desenvolver as lideranças para esse tipo de gestão. O papel das lideranças como agente de transformação organizacional, também, será enfatizado. Tal capacitação faz parte do programa permanente de formação de lideranças contido no planejamento estratégico 2021-2026.</t>
  </si>
  <si>
    <t>Para dar continuidade ao processo de capacitação das lideranças desta Corte de Contas, propõe-se a contratação de uma empresa que possibilitará a disseminação de uma cultura organizacional baseada na gestão para resultados. O curso busca desenvolver as lideranças para esse tipo de gestão. O papel das lideranças como agente de transformação organizacional, também, será enfatizado. Tal capacitação faz parte do programa permanente de formação de lideranças contido no planejamento estratégico 2021-2026.</t>
  </si>
  <si>
    <t>A contratação justifica-se em razão da continuidade no processo de capacitação dos servidores deste Tribunal, bem como para atender as políticas de gestão de pessoas, em especial a política 9 - Consultoria Interna em Gestão de Pessoas e Relações de Trabalho, tem como objetivo “Reconhecer o papel estratégico dos recursos humanos para o Tribunal de Contas e a importância de que todos os gestores compartilhem da responsabilidade pelas relações de trabalho e pela manutenção e desenvolvimento das pessoas que integram suas equipes. Essas atividades são realizadas com o apoio de profissionais da Diretoria de Gestão de Pessoas no papel de consultoria interna."</t>
  </si>
  <si>
    <t>Capacitação em Gestão de Conflitos</t>
  </si>
  <si>
    <t>Capacitação de servidores em Gestão Mudanças. Esse curso faz parte do Programa de Formação Permanente de Gestão de Lideranças e a contratação se faz necessária para atender o objetivo 16 contido no Planejamento Estratégico desta Casa.</t>
  </si>
  <si>
    <t>Capacitação de servidores em Gestão da Comunicação. Esse curso faz parte do Programa de Formação Permanente de Gestão de Lideranças e a contratação se faz necessária para atender o objetivo 16 contido no Planejamento Estratégico desta Casa.</t>
  </si>
  <si>
    <t>Capacitação de servidores em Gestão de Pessoas e Equipes. Esse curso faz parte do Programa de Formação Permanente de Gestão de Lideranças e a contratação se faz necessária para atender o objetivo 16 contido no Planejamento Estratégico desta Casa.</t>
  </si>
  <si>
    <t>Capacitação de servidores em Gestão do Conhecimento. Esse curso faz parte do Programa de Formação Permanente de Gestão de Lideranças e a contratação se faz necessária para atender o objetivo 16 contido no Planejamento Estratégico desta Casa.</t>
  </si>
  <si>
    <t>Capacitação de servidores em Gestão para Resultados. Esse curso faz parte do Programa de Formação Permanente de Gestão de Lideranças e a contratação se faz necessária para atender o objetivo 16 contido no Planejamento Estratégico desta Casa.</t>
  </si>
  <si>
    <t>Capacitação de servidores em Oratória.</t>
  </si>
  <si>
    <t>Capacitação de servidores em Autoconhecimento e Inteligência Emocional.</t>
  </si>
  <si>
    <t>Capacitação de servidores em Gestão Colaborativa.</t>
  </si>
  <si>
    <t>Tal contratação tem como objetivo capacitar os servidores desta Corte de Contas e, concomitantemente, visa atender ao Objetivo Estratégico n. 19 contido no Plano Estratégico 2021/2026. O objetivo mencionado tem a intenção de implantar uma política e um programa de educação corporativa, estabelecendo princípios e diretrizes de aprendizagem organizacional, alinhados às melhores práticas educacionais.</t>
  </si>
  <si>
    <t>Contratação de empresas e/ou profissionais capacitados para ministrar OKR: Alavancando as organizações ágeis</t>
  </si>
  <si>
    <t>Contratação de empresas e/ou profissionais capacitados para ministrar Introdução ao Design de ICH/UX/UI Design em formato online</t>
  </si>
  <si>
    <t>Contratação de empresas e/ou profissionais capacitados para ministrar Curso Contratos e Proteção de Dados</t>
  </si>
  <si>
    <t xml:space="preserve">Contratação de empresas e/ou profissionais capacitados para ministrar Curso Proteção de Dados no Poder Público </t>
  </si>
  <si>
    <t xml:space="preserve">Contratação de empresas e/ou profissionais capacitados para ministrar Curso Relatório de Impacto e Risco </t>
  </si>
  <si>
    <t>Contratação de empresas e/ou profissionais capacitados para ministrar Governança das Contratações Públicas e Ações de Controle</t>
  </si>
  <si>
    <t xml:space="preserve">Contratação de empresas e/ou profissionais capacitados para ministrar Curso sobre Consórcios Públicos </t>
  </si>
  <si>
    <t>Contratação de empresas e/ou profissionais capacitados para ministrar Sistema de Inteligência Artificial</t>
  </si>
  <si>
    <t>Contratação de empresas e/ou profissionais capacitados para ministrar Editorial para Sistema OJS</t>
  </si>
  <si>
    <t>Contratação de empresas e/ou profissionais capacitados para ministrar Treinamento de Negociação e Influência</t>
  </si>
  <si>
    <t>Contratação de empresas e/ou profissionais capacitados para ministrar Trabalho em Equipe, Comunicação Emocional Assertiva e Administração de Conflitos</t>
  </si>
  <si>
    <t>Contratação de empresas e/ou profissionais capacitados para ministrar Aperfeiçoamento das expressões vocal e corporal em reportagem de televisão</t>
  </si>
  <si>
    <t>Contratação de empresas e/ou profissionais capacitados para ministrar Curso de pós produção</t>
  </si>
  <si>
    <t>Contratação de empresas e/ou profissionais capacitados para ministrar Curso de formação ou atualização para os recepcionistas do Gabinete, com técnicas de secretariado, em formato presencial</t>
  </si>
  <si>
    <t xml:space="preserve">Contratação de empresas e/ou profissionais capacitados para ministrar Contratação de pessoas ou empresas para atuarem como palestrantes no evento Dia da Inovação </t>
  </si>
  <si>
    <t>Contratação de empresas e/ou profissionais capacitados para ministrar TI em Aprendizado de Máquina</t>
  </si>
  <si>
    <t>Contratação de empresas e/ou profissionais capacitados para ministrar: Sistema Integrado de Administração Financeira e Controle - Siafic</t>
  </si>
  <si>
    <t>Contratação de empresas e/ou profissionais capacitados para ministrar: Formação Gerando Valor com Dados</t>
  </si>
  <si>
    <t>Contratação de empresas e/ou profissionais capacitados para ministrar: TI em Processamento de Linguagem Natural Avançada</t>
  </si>
  <si>
    <t xml:space="preserve">Contratação de empresas e/ou profissionais capacitados para ministrar: Contabilidade Aplicada ao Setor Público </t>
  </si>
  <si>
    <t xml:space="preserve">Contratação de empresas e/ou profissionais capacitados para ministrar: Atos de Admissão de Pessoal </t>
  </si>
  <si>
    <t>Contratação de empresas e/ou profissionais capacitados para ministrar: Ciclo de Políticas Públicas</t>
  </si>
  <si>
    <t>Contratação de empresas e/ou profissionais capacitados para ministrar: Edital em Concursos Públicos e Processos Seletivos Públicos</t>
  </si>
  <si>
    <t>Contratação de empresas e/ou profissionais capacitados para ministrar: Regulação dos Contratos e Equilíbrio Econômico-Financeiro</t>
  </si>
  <si>
    <t xml:space="preserve">Contratação de empresas e/ou profissionais capacitados para ministrar: Investigações Coorporativas, Apuração de Denúncias e Fraudes </t>
  </si>
  <si>
    <t xml:space="preserve">Contratação de empresas e/ou profissionais capacitados para ministrar: Capacitação em sistema de precedentes e prejulgados que consta no texto do Novo Regimento Interno do TCEMG, a partir da sistemática prevista pelo CPC/15 </t>
  </si>
  <si>
    <t>Contratação de empresas e/ou profissionais capacitados para ministrar: Língua Portuguesa</t>
  </si>
  <si>
    <t xml:space="preserve">Contratação de empresas e/ou profissionais capacitados para ministrar:Nova Lei de Licitações e Contratos </t>
  </si>
  <si>
    <t xml:space="preserve">Contratação de empresas e/ou profissionais capacitados para ministrar: Capacitação em Linguagem SQL </t>
  </si>
  <si>
    <t xml:space="preserve">Contratação de empresas e/ou profissionais capacitados para ministrar: Pacote Office </t>
  </si>
  <si>
    <t xml:space="preserve">Contratação de empresas e/ou profissionais capacitados para ministrar: Legislação Previdenciária </t>
  </si>
  <si>
    <t>Contratação de empresas e/ou profissionais capacitados para ministrar:  Noções de Imposto de Renda</t>
  </si>
  <si>
    <t xml:space="preserve">Contratação de empresas e/ou profissionais capacitados para ministrar: E-social - Análise e Compreensão da Folha de Pagamento </t>
  </si>
  <si>
    <t xml:space="preserve">Contratação de empresas e/ou profissionais capacitados para ministrar: Curso de Gestão Tributária de Contratos e Convênios </t>
  </si>
  <si>
    <t xml:space="preserve">Contratação de empresas e/ou profissionais capacitados para ministrar: Análise de Dados com Inteligência Artificial para Relatórios (DFT e ADIC) </t>
  </si>
  <si>
    <t>Contratação de empresas e/ou profissionais capacitados para ministrar: Curso Gestão de Frotas</t>
  </si>
  <si>
    <t xml:space="preserve">Contratação de empresas e/ou profissionais capacitados para ministrar: Curso on-line de Inglês Jurídico Instrumental </t>
  </si>
  <si>
    <t xml:space="preserve">Contratação de empresas e/ou profissionais capacitados para ministrar: Curso de Técnica Legislativa </t>
  </si>
  <si>
    <t>A contratação de empresa especializada na prestação de serviços de impressão e acabamento de materiais gráficos é indispensável para a manutenção das atividades técnicas e administrativas desta Corte de Contas, bem como para a divulgação dos trabalhos desenvolvidos pelo Órgão para os cidadãos e jurisdicionados.
A contratação de empresas para fornecimento do objeto em oportunidades distintas, visa a facilitar o atendimento adequado de demandas, seja de eventos a serem realizados, seja de fatos imprevisíveis, sempre de pronta disponibilização. O registro de preços para execução do objeto garantirá o suprimento imediato, a cada oportunidade, isoladamente, ensejando-se a economicidade e a racionalização processual, assim como a agilidade no atendimento pretendido.
Para os materiais gráficos de divulgação existe a necessidade de manter um padrão de qualidade das impressões, o que faz da escolha eficiente de um fornecedor especializado imprescindível. Nesse sentido, a divisão em lotes respeitando as especificações técnicas dos itens, permitirá a escolha de fornecedores especializados tecnicamente no tipo de serviço contratado podendo, ainda, gerar ganho de escala na licitação.</t>
  </si>
  <si>
    <t>Contratações de empresa especializada para futuras e eventuais na prestação de serviços de impressão e acabamento de material gráfico do Tribunal de Contas.</t>
  </si>
  <si>
    <t>A presente contratação visa atender a crescente demanda de divulgação, em especial por parte da Diretoria de Comunicação Social e da Diretoria da Escola de Contas, via e-mail marketing, das ações do Tribunal. Nos últimos anos vem ocorrendo a divulgação em massa de eventos, cursos, campanhas publicitárias, pesquisas, entre outros, via e-mail para destinatários fora do domínio do TCEMG. A contratação de uma ferramenta profissional para este tipo de divulgação é de suma importância para a Diretoria de Comunicação Social, pois permite monitorar o recebimento e abertura do e-mail, possibilitando a análise de eficiência da divulgação bem como a qualidade dos mailings existentes no TCEMG. Além disso, evita que o domínio de e-mail do Tribunal seja categorizado como spam e bloqueado por outros serviços de e-mail.</t>
  </si>
  <si>
    <t>Contratação de empresa especializada em fornecimento de plano de acesso web a banco de imagens eletrônicas, vídeos e trilhas sonoras, para ilustração profissional e trabalhos áudio visuais, com licenciamento de uso das mídias disponibilizadas, incluindo suporte técnico</t>
  </si>
  <si>
    <t>Com o intuito de dar maior transparência e divulgação à sua atuação, o Tribunal de Contas do Estado de Minas Gerais vem produzindo materiais em mídia impressa (cartilhas, livros, revistas, manuais e materiais para divulgação de seus eventos), em mídia eletrônica (criação de hotsites, cartilhas eletrônicas) e trabalhos áudio visuais, principalmente na TVTCE.
Além disso, com a ampliação do núcleo de educação à distância da Escola de Contas, o TCEMG vem aumentando sua produção de material didático em formato de vídeos aulas. Assim, para atender as demandas da Coordenadoria de Publicidade e Marketing, da Coordenadoria de Jornalismo e Redação e, também, da Escola de Contas, permitindo a criação de conteúdo gráfico e áudio visual profissionais, não correndo o risco de se ferir a legislação relativa a direitos autoriais, é essencial a contratação de plano de acesso a banco de imagem e de vídeo.</t>
  </si>
  <si>
    <t>Confecção de blocos com cópia carbono do Formulário de Controle de Guarda e retirada de Armas - 100 páginas</t>
  </si>
  <si>
    <t>O acautelamento de arma de fogo demanda a confecção, preenchimento e assinatura de Formulário de Controle de Guarda e Retirada de Armas contendo informações sobre o visitante detentor da arma, dados da arma, recibo de controle e retirada da arma, conforme modelo, em bloco com cópia carbono em 2 (duas) vias.</t>
  </si>
  <si>
    <t>Implementação de projeto de revitalização da sinalização da Biblioteca, em parceria com a Coordenadoria de Publicidade e Marketing e Coordenadoria de Manutenção e Obras</t>
  </si>
  <si>
    <t>A Biblioteca oferece produtos e serviços, por isso uma boa sinalização está relacionada com a forma de dispor do espaço físico, no sentido de tornar o ambiente atrativo, acolhedor e conveniente para o usuário. Nesse contexto, a sinalização proporciona, ao usuário, encontrar a informação de que necessita, ou mesmo identificar a função de cada setor da unidade.
Atualmente, as salas da Biblioteca, a sinalização do acervo e dos espaços reservados para os usuários demandam melhorias na comunicação de seus espaços físicos. A linguagem visual na identificação dos espaços possui o princípio da economia generalizada: máxima informação com o mínimo de elementos e com o mínimo de esforço do receptor para sua identificação e compreensão.
Sendo assim, a revitalização visual da Biblioteca proporciona, aos usuários internos e externos, colaboradores e funcionários da unidade, oportunidades de apropriação e uso efetivo dos espaços, por meio de recursos de comunicação visual. As sinalizações, no contexto da comunicação visual, possibilitam, ainda, ao usuário, se localizar, os adverte e reforça a identidade visual dos espaços. Além disso, a comunicação visual de um ambiente permite organizar e pensar na relação dos usuários com os espaços construídos.</t>
  </si>
  <si>
    <t>Contratação da empresa de monitoramento/clipping</t>
  </si>
  <si>
    <t>Atualmente, o monitoramento dos blogs, redes sociais e sites realizado pela Idéia Fixa, nos comunica sobre as menções do nome do TCEMG três vezes por dia, porque possuem sistemas e robôs que fazem este filtro. O Resultado deste trabalho fica publicado no e-clipping, da Intranet, diariamente, Com isso, o Tribunal de Contas consegue se pronunciar ou prestar esclarecimentos que são publicados na mídia rapidamente.</t>
  </si>
  <si>
    <t>Contratação de publicação em jornal de grande circulação ou imprensa oficial, conforme demandas externas</t>
  </si>
  <si>
    <t xml:space="preserve">A validade de certos atos oficiais necessita, essencialmente, de publicação em jornais de grande circulação. O Diário Oficial de Contas não é supri tais demandas. </t>
  </si>
  <si>
    <t>Sempre que for solicitado pelos diversos setores do TCEMG</t>
  </si>
  <si>
    <t>Aquisição das Medalhas do Colar do Mérito da Corte de Contas Ministro José Maria de Alkmim, com estojos de veludo, roseta e pasta porta-diploma em couro sintético.</t>
  </si>
  <si>
    <t>Consta como relevante atribuição da Coordenadoria de Relações Públicas e de Cerimonial, conforme art. 87 da Resolução Delegada nº 02/2023, a elaboração e execução do plano de cerimonial em eventos realizados pelo Tribunal, coordenação e execução da recepção e acompanhamento de autoridades em visitas ao Tribunal, o assessoramento e acompanhamento do Presidente e Conselheiros em eventos, o gerenciamento do Espaço Cultural Affonso Teixeira Lages.O TCEMG promove, com regularidade, reuniões de membros de tribunais de contas e, anualmente, homenagens, solenidades de entrega de medalhas para autoridades e para servidores da Instituição de acordo com o tempo de serviço prestado, conforme Resolução 23/2023 e Resolução 12/1995. Diante do exposto faz-se necessária a aquisição de medalhas para serem entregues aos laureados com o Colar do Mérito da Corte de Contas Ministro José Maria Alkmim.</t>
  </si>
  <si>
    <t>Aquisição de brindes para distribuição em eventos realizados pelo Tribunal ou com a participação do Tribunal - Lápis e canetas personalizadas</t>
  </si>
  <si>
    <t>Os eventos promovidos pelo Tribunal tem uma grande visibilidade e é uma grande oportunidade para troca de conhecimento, sendo assim os brindes personalizados intensificam o reconhecimento da instituição. O público sempre terá uma lembrança positiva da experiência.</t>
  </si>
  <si>
    <t>Secretaria do Pleno</t>
  </si>
  <si>
    <t xml:space="preserve">Contratação de empresa para lavagem de becas </t>
  </si>
  <si>
    <t>Manter a limpeza e bom estado de preservação das Becas usadas, semanalmente, pelos Conselheiros</t>
  </si>
  <si>
    <t>Contratação de fornecedor para prestação de serviços especializados de encadernação de 66 (sessenta e seis) volumes das atas das sessões plenárias do TCEMG (1ª Câmara; 2ª Câmara; Tribunal Pleno), referentes ao período de 2013 a 2023</t>
  </si>
  <si>
    <t>Facilitação do acesso e pesquisa às atas e conservação desses documentos no longo prazo.</t>
  </si>
  <si>
    <t xml:space="preserve">Coordenadoria de Biblioteca e Gestão de Informação </t>
  </si>
  <si>
    <t>Assinatura anual da Revista Digital de Direito - Prática Previdenciária</t>
  </si>
  <si>
    <t>Solicitação do Gabinete do Conselheiro Substituto Telmo Passareli.
Amparar as decisões deste Tribunal de Contas, especialmente no que diz respeito à sua competência constitucional de apreciar, para fins de registro, os atos concessórios de aposentadoria, reforma e pensão.</t>
  </si>
  <si>
    <t>Contratação de prestador de serviços para limpeza e higienização do acervo bibliográfico da Biblioteca Conselheiro Aloyzio Alves da Costa, com fornecimento de materiais e equipamentos necessários à execução dos serviços</t>
  </si>
  <si>
    <t>Manutenção da limpeza e da assepsia do acervo da Biblioteca, preservando a saúde de servidores, colaboradores e usuários que necessitam manipular as obras. Ademais, a higienização do acervo bibliográfico com técnicas adequadas possibilita a preservação da vida útil das obras, que constituem bens permanentes do Tribunal.</t>
  </si>
  <si>
    <t>Programa de Mestrado</t>
  </si>
  <si>
    <t>Em 2023, foi firmado um contrato entre este Tribunal e a Fundação Dom Cabral ( FDC) para aquisição de 25 vagas no Programa de Mestrado Profissional em Administração ofertado por aquela instituição e ensino. O processo seletivo foi concluído em abril de 2024 e agora iniciaremos os módulos do programa. A justificativa dessa contratação é dar continuidade ao Programa de Mestrado Profissional já adquirido. O programa tem término previsto pra 2026.</t>
  </si>
  <si>
    <t>Aquisição de canudos de veludo para entrega aos formandos da pós-graduação de Finanças Públicas 2025, modalidades presencial e online</t>
  </si>
  <si>
    <t>As solenidades de encerramento do curso de pós-graduação são acompanhadas da entrega de canudos aos formandos. Dessa forma, será necessária a aquisição de canudos de veludo para as festividades de encerramento.</t>
  </si>
  <si>
    <t>Evento</t>
  </si>
  <si>
    <t>Aquisição de placas para homenagear professores e alunos do Curso de Pós- graduação em Finanças Públicas modalidades presencial e EaD</t>
  </si>
  <si>
    <t>Por delicadeza, costuma-se homenagear professores e alunos da pós-graduação em Finanças Públicas. Geralmente a cerimônia de encerramento do curso é acompanhada da entrega de placas aos homenageados.</t>
  </si>
  <si>
    <t>Contratação de empresa que presta serviço de seguro de casco.</t>
  </si>
  <si>
    <t>Assegurar a proteção patrimonial dos veículos oficiais.</t>
  </si>
  <si>
    <t>Contratação de empresa especializada no fornecimento e gerenciamento do abastecimento, atendendo a missão constitucional do Tribunal de Contas.</t>
  </si>
  <si>
    <t>Atender os membros do Tribunal de Contas, e as unidades dos serviços auxiliares e da Escola de Contas do Tribunal de Contas do Estado de Minas Gerais.</t>
  </si>
  <si>
    <t>Contratação de empresa especializada na prestação de serviços do abastecimento via cartão TAG, em postos de combustível da rede comercial.</t>
  </si>
  <si>
    <t>Atender os membros do Tribunal de Contas, e as unidades dos serviços auxiliares e da Escola de Contas do Tribunal de Contas do Estado de Minas Gerais para os casos onde não há a possibilidade da utilização do abastecimento em postos próprios do Estado.</t>
  </si>
  <si>
    <t>Prestação de serviço de gerenciamento do abastecimento por meio de sistema informatizado, uma vez que a mesma será a responsável por atender a demanda do Estado.</t>
  </si>
  <si>
    <t>Viabiliza a operacionalização do processo de abastecimento nos postos do Estado.</t>
  </si>
  <si>
    <t>Shampoo com cera para limpeza e higienização de veículos.
Limpa pneu (pretinho/brilha).
Cera automotiva 100% carnaúba premium de 300g.
Silicone em gel para aplicação em painéis, para-choques, partes plásticas e emborrachadas.
Limpa vidro automotivo.
kit limpeza e Hidratação para banco de couro automotivo: Limpador de bancos APC; Hidratante/Condicionador de Couro; toalha de microfibra; aplicador de espuma.                                                                                                           Desengraxante para eliminação de graxas e gorduras, lavagem de motores e caixas de rodas de veículos. 
Borrifadores/pulverizadores;</t>
  </si>
  <si>
    <t>Limpeza e higienização dos veículos oficiais do Tribunal de Contas do Estado de Minas Gerais</t>
  </si>
  <si>
    <t>Contratação de empresa especializada para manutenção preventiva/corretiva no conjunto de dois elevadores marca Otis instalados no edifício Anexxo II, com troca e fornecimento de peças.</t>
  </si>
  <si>
    <t>A maior consequência da falta de suprimento da demanda é o risco de ocorrer alguma pane nos equipamentos e o descumprimento da legislação municipal concernente à manutenção de elevadores.</t>
  </si>
  <si>
    <t>Contratação de empresa especializada para manutenção preventiva/corretiva no conjunto de três elevadores marca Atlas instalados no Edifício Sede, com troca e fornecimento de peças</t>
  </si>
  <si>
    <t>Contratação de empresa especializada para manutenção preventiva/corretiva nos três elevadores do Edifício Anexo I e do Edifício Anexo II da marca Atlas Schindler, com troca e fornecimento de peças</t>
  </si>
  <si>
    <t>A maior consequência da falta de suprimento da demanda é o risco de ocorrer alguma pane nos equipamentos, além do descumprimento da legislação municipal concernente à manutenção de elevadores.</t>
  </si>
  <si>
    <t>Contratação de empresa para a execução de serviços de manutenção preventiva da subestação de energia elétrica das edificações do TCEMG</t>
  </si>
  <si>
    <t>A maior consequência da falta de atendimento a esta demanda é o aumento substancial do risco de haver interrupções no fornecimento de energia elétrica às dependências do TCE, podendo trazer prejuízos ao trabalho da Instituição e colocando em risco as atividades desenvolvidas por servidores e colaboradores, no caso de ocorrer um "apagão".</t>
  </si>
  <si>
    <t>A maior consequência é a deterioração constante das instalações físicas do TCEMG, podendo trazer riscos as usuários internos e externos.</t>
  </si>
  <si>
    <t xml:space="preserve">A maior consequência é o possível desconforto aos usuários dos espaços afetados por excesso de luminosidade e Sol  ou os espaços devassados. </t>
  </si>
  <si>
    <t>Contratação de empresa para serviços de chaveiro para abertura de portas e gaveteiros, cópias de chaves, fornecimento de cadeados, fornecimento e consertos de fechaduras e outros serviços de chaveiro</t>
  </si>
  <si>
    <t>Os serviços exigem equipamentos específicos e pessoal especializado para a sua execução e não existem nos quadros de funcionários efetivos e de colaboradores do Tribunal servidores aptos a realizá-los.</t>
  </si>
  <si>
    <t>Contratação de empresas para pequenos reparos em vidraçaria, instalação de películas em vidros, manutenção de portas em vidro temperado e em esquadrias que demandam consertos constantes e com celeridade</t>
  </si>
  <si>
    <t xml:space="preserve">Contratação de empresa para pequenos reparos e novas instalações de filmes para vidros das janelas e reparo ou fornecimento de novas persianas para esquadrias. </t>
  </si>
  <si>
    <t>Contratação de empresa especializada em descarte de lâmpadas queimadas</t>
  </si>
  <si>
    <t xml:space="preserve"> O descarte irregular é passível de multa pelo poder público, além de contribuir para contaminação do meio ambiente.</t>
  </si>
  <si>
    <t>Prestação de serviços especializados em avaliação da qualidade microbiológica e físico-química do ar interior, proveniente dos sistemas de climatização dos Prédios Sede, Anexos I e Anexo II do Tribunal.</t>
  </si>
  <si>
    <t>2.1.1  A contratação justifica-se em razão da necessidade de avaliar, do ponto de vista microbiológico e físico-químico, a qualidade do ar proveniente dos sistemas de climatização dos prédios do Tribunal, objetivando preservar a saúde, a segurança e o bem-estar de seus ocupantes.
   2.1.2 Atender a Lei Federal 13.589, de 14 de janeiro de 2018, que determina que os padrões referenciais de qualidade do ar interior em ambientes climatizados artificialmente de uso público e coletivo devem estar em conformidade com a Resolução RE nº 9, de 16 de janeiro de 2003, da Agência Nacional de Vigilância Sanitária (ANVISA) – Ministério da Saúde. A análise microbiológica do ar climatizado deve ser realizada, continuamente, no período de 6 em 6 meses.
   2.1.3 Os serviços exigem equipamentos específicos para execução e pessoal especializado para coleta do ar climatizado e análise laboratoriais do material. Nos quadros de funcionários efetivos e de terceirizados do Tribunal, não existem servidores aptos para realizar tais serviços.</t>
  </si>
  <si>
    <t>Aquisição de materiais e insumos baseado no estoque existente à época da compra, levando-se em conta sua demanda para o período de um ano.</t>
  </si>
  <si>
    <t xml:space="preserve">A justificativa para esta aquisição está no fato que as edificações do TCE necessitam de manutenções periódicas para manter a valorização do patrimônio público e prover condições de conforto e segurança aos usuários internos e externos.   </t>
  </si>
  <si>
    <t>Taxas como iluminação pública, coleta de resíduos e limpeza pública, obrigações "propter rem" inerentes ao imóvel do TCEMG</t>
  </si>
  <si>
    <t>As taxas são necessárias, visto o TCEMG possuir instalações físicas, com várias edificações em seu terreno.</t>
  </si>
  <si>
    <t>Relocação e fornecimento com instalação de novos detectores de fumaça, nos possíveis novos espaços a serem criados com implantação de novos leiautes</t>
  </si>
  <si>
    <t xml:space="preserve"> O Corpo de Bombeiros Militar estabelece que para todos os ambientes isolados por divisórias piso-teto, há a necessidade dos detectores de fumaça. </t>
  </si>
  <si>
    <t>Aquisição de placas de forro equivalentes à existente no teto do MPC-MG</t>
  </si>
  <si>
    <t xml:space="preserve">A necessidade se faz na necessidade de corrigir tal falha no forro de teto. </t>
  </si>
  <si>
    <t>Compra de piso para substituição das tábuas danificadas pela cola do carpete retirado no Núcleo de Proteção de Dados</t>
  </si>
  <si>
    <t>Diante da retirada do carpete da sala de reuniões que existe dentro do Núcleo de Proteção de Dados, foi identificado que o carpete havia sido instalado diretamente no piso, de forma que há excesso de cola no chão. Tendo em vista que o removedor não foi capaz de retirar o produto e que não foi apresentada outra solução pela coordenadoria responsável, faz-se necessária a compra de piso para substituição.</t>
  </si>
  <si>
    <t>Modernização da torre de resfriamento de ar condicionado do sistema central de ar condicionado do ed. Anexo I</t>
  </si>
  <si>
    <t xml:space="preserve">O consumo da torre é elevado em face de  o sistema ser antigo, mas encontra-se em bom estado de funcionamento, podendo entrar em colapso, impactando as ativiades do ed. Anexo I do TCEMG. </t>
  </si>
  <si>
    <t>Contratação de empresa de reformas civis de engenharia, para retificar o telhado do Cenáculo de Orações</t>
  </si>
  <si>
    <t xml:space="preserve">Para se manter a conservação do patrimônio do TCEMG, para que não se deteriore. </t>
  </si>
  <si>
    <t xml:space="preserve">Há a necessidade do TCEMG ter uma cobertura para ser ressarcido por eventuais danos causados às suas estruturas. </t>
  </si>
  <si>
    <t>Contratação de empresa para reparo nas instalações hidráulicas das edificações do TCEMG</t>
  </si>
  <si>
    <t xml:space="preserve">A necessidade da contratação é para reparar as tubulações e conexões com vazamento. </t>
  </si>
  <si>
    <t>Destinação de uma verba para a urgência, isto é, para a contratação de empresas para a execução de pequenos serviços emergenciais, não previstos no planejamento anual.</t>
  </si>
  <si>
    <t xml:space="preserve">A necessidade está na urgência em se resolver pequenas demandas, que não podem ficar pendentes, so o risco de acarretar perdas ao bom andamento dos trabalhos no TCEMG. </t>
  </si>
  <si>
    <t>A área é termicamente desconfortável e insalubre, influenciando negativamente na produtividade dos colaboradores.</t>
  </si>
  <si>
    <t>Desmontagem e remontagem da divisória especial em vidro no apoio da Diretoria da Escola de Contas, Coordenadoria de Capacitação e do núcleo de EAD</t>
  </si>
  <si>
    <t>Coordenadoria de Registro e Publicação de Acórdãos e Pareceres</t>
  </si>
  <si>
    <t xml:space="preserve">Coordenadoria de Fiscalização de Obras e Serviços de Engenharia </t>
  </si>
  <si>
    <t>Diretoria de Fiscalização Integrada e Inteligência–SURICATO</t>
  </si>
  <si>
    <t>DF / Coordenadoria de Orçamento e Finanças</t>
  </si>
  <si>
    <t>DF / Coordenadoria de Contabilidade</t>
  </si>
  <si>
    <t>DF / Coordenadoria de Custos</t>
  </si>
  <si>
    <t>Diretoria do Ministério Público de Contas</t>
  </si>
  <si>
    <t>2ª Câmara</t>
  </si>
  <si>
    <t>Diretoria Ministério Público de Contas</t>
  </si>
  <si>
    <t>O Tribunal faz uso de diversos materiais gráficos feitos sob medida para realização de tarefas rotineiras, comunicação interna e externa, organização de processos etc.
Este material é produzido por empresa especializada, conforme modelos a serem disponibilizados pela CAP para a futura contratada.</t>
  </si>
  <si>
    <t>Aquisição de material de escritório visando reposição de estoques conforme consumo observado historicamente e mapeamento das atividades que requerem tais recursos.</t>
  </si>
  <si>
    <t>Os materiais a serem adquiridos são de uso rotineiro de todos os setores da Casa e são imprescindíveis para suas atividades.</t>
  </si>
  <si>
    <t>Os itens de eletrodomésticos demandados não existem nos depósitos da CAP para disponibilizar para as unidades.</t>
  </si>
  <si>
    <t>Escola de Contas e Capacitação professor Pedro Aleixo</t>
  </si>
  <si>
    <t>Reforma do estofado das poltronas situadas no estúdio da Escola de Contas . Os assentos são utilizados durante as gravações lá realizadas.</t>
  </si>
  <si>
    <t>A reforma  do estofado das 3 poltronas situadas no estúdio da Escola de contas é necessidade preemente , tendo em vista que são usadas, rotineiramente, nas gravações lá realizadas.</t>
  </si>
  <si>
    <t>Aquisição de Cafeteira industrial 10L</t>
  </si>
  <si>
    <t>Aquisição de TV 50" Led, 4K</t>
  </si>
  <si>
    <t>Aquisição de Micro-ondas 26L</t>
  </si>
  <si>
    <t>Aquisição de Geladeira 323L</t>
  </si>
  <si>
    <t>Aquisição de Frigobar 120L</t>
  </si>
  <si>
    <t>Aquisição de Ventilador de coluna 60cm diâmetro</t>
  </si>
  <si>
    <t>Aquisição de mesa personalizada</t>
  </si>
  <si>
    <t xml:space="preserve">O mobiliário demandado não existe nos depósitos da CAP para disponibilizar para as unidades.  </t>
  </si>
  <si>
    <t>Aquisição de mesa peninsular</t>
  </si>
  <si>
    <t>Gabinete do Conselheiro Substituto Telmo Passareli</t>
  </si>
  <si>
    <t>Aquisição de mesa em "L"</t>
  </si>
  <si>
    <t>Secretaria da Corregedoria</t>
  </si>
  <si>
    <t>Aquisição de gaveteiro volante</t>
  </si>
  <si>
    <t>Gabinete do Conselheiro Mauri Torres</t>
  </si>
  <si>
    <t>Aquisição de cabideiro</t>
  </si>
  <si>
    <t>Aquisição de poltronas de funcionário espaldar baixo</t>
  </si>
  <si>
    <t xml:space="preserve">Aquisição de mesa reunião 1,20 m diâmetro </t>
  </si>
  <si>
    <t>Aquisição de cadeiras empilháveis</t>
  </si>
  <si>
    <t>Corregedoria do Ministério Público de Contas</t>
  </si>
  <si>
    <t>Aquisição de mesa de reunião retangular 4,0m</t>
  </si>
  <si>
    <t>Aquisição de mesa presidente</t>
  </si>
  <si>
    <t>Aquisição de mesa reta</t>
  </si>
  <si>
    <t>Aquisição de poltrona giratória espaldar alto</t>
  </si>
  <si>
    <t>Aquisição de suporte de TV 50"</t>
  </si>
  <si>
    <t>Aquisição de banco sentado/semi-sentado</t>
  </si>
  <si>
    <t>Aquisição de estante de aço duplas c/10 prateleiras</t>
  </si>
  <si>
    <t>N° DA DEMANDA</t>
  </si>
  <si>
    <t>Participação do TCEMG no Congresso Mineiro de Municípios realizado pela Associação Mineira de Municípios - Contratação de empresa para customização de estande</t>
  </si>
  <si>
    <t>Os eventos promovidos pela Associação Mineira de Municípios – AMM reúnem grande quantidade de jurisdicionados do TCEMG sendo, portanto, uma oportunidade para o Tribunal se aproximar de seus jurisdicionados, apresentando os produtos/sistemas da Casa bem como realizando orientações para os diversos servidores e agentes públicos que participam do evento.</t>
  </si>
  <si>
    <t>Participação do TCEMG no Congresso Mineiro de Municípios realizado pela Associação Mineira de Municípios - Locação de 2 estande de 9m quadrados com montagem básica</t>
  </si>
  <si>
    <t>Participação do TCEMG no Congresso Mineiro de Municípios realizado pela Associação Mineira de Municípios - Contratação de empresa para disponibilização de ponto de internet</t>
  </si>
  <si>
    <t>Coordenadoria de Projetos e Inovação</t>
  </si>
  <si>
    <t>Realização do evento Dia da Inovação Ada Lovelace - Contratação de empresa especializada em montagem de eventos corporativos (stands, painéis, etc)</t>
  </si>
  <si>
    <t>A realização do evento atende ao comando da Portaria nº 51/2019, que institui o Dia da Inovação, com os seguintes objetivos:
I – incentivar a inovação e o crescimento tecnológico e científico para aperfeiçoar a atuação do Tribunal de Contas;
II – inspirar e incentivar os servidores do Tribunal de Contas ao desenvolvimento de trabalhos voltados às áreas do Controle.
Para que o evento ocorra em formato presencial é necessário uma estrutura inovadora e a confecção de peças gráficas para a realização do evento.</t>
  </si>
  <si>
    <t xml:space="preserve">Realização do evento Dia da Inovação Ada Lovelace - Aquisição de brindes para reconhecimento dos servidores que implantaram práticas inovadoras no Tribunal </t>
  </si>
  <si>
    <t>Aquisição de fones de ouvido comuns</t>
  </si>
  <si>
    <t>Aquisição de fones de ouvido semiabertos</t>
  </si>
  <si>
    <t>Aquisição de caixa de som</t>
  </si>
  <si>
    <t xml:space="preserve">Aquisição de iluminador de led </t>
  </si>
  <si>
    <t>Aquisição de HD externo de 10 Terabytes</t>
  </si>
  <si>
    <t>Equipamentos audiovisual</t>
  </si>
  <si>
    <t>Desde implementação da  TV TCE, em 2017, a CJR teve multiplicada a sua demanda de produção de material audiovisual. Após a pandemia da Covid-19, a necessidade de se investir nessa forma de se comunicar tornou-se mais premente. Por outro lado, a atual infraestrutura de equipamentos da Diretoria de Comunicação, responsável pelo canal na web, vem sofrendo muitos desgastes. Torna-se essencial planejar a reposição de tais equipamentos bem como adquirir novos para atender melhor as demandas constantes. Este volume de material é necessário para que a Comunicação Social do TCE tenha sua missão cumprida com excelência. Para tanto, é necessária a melhoria da infraestrutura técnico-operacional da Diretoria de Comunicação, por meio da aquisição dos equipamentos abaixo solicitados</t>
  </si>
  <si>
    <t>Aquisição de filmadora profissional</t>
  </si>
  <si>
    <t>Aquisição de kit de câmera fotográfica profissional ( corpo, lente e flash)</t>
  </si>
  <si>
    <t>Aquisição de lente grande angular para câmeras Cânon</t>
  </si>
  <si>
    <t>Aquisição de estabilizador de filmagem (gimbal)</t>
  </si>
  <si>
    <t>Procuradoria-Geral do Ministério Público de Contas</t>
  </si>
  <si>
    <t xml:space="preserve">Estruturação do Plenário do Colégio de Procuradores - Estação de trabalho para gerenciamento do software de edição e streaming  </t>
  </si>
  <si>
    <t xml:space="preserve">Estruturação do Plenário do Colégio de Procuradores -  Aquisição de teclado controlador de camera tipo joystick </t>
  </si>
  <si>
    <t>Estruturação do Plenário do Colégio de Procuradores - Aquisição de câmera de vídeo ptz 20x</t>
  </si>
  <si>
    <t>Estruturação do Plenário do Colégio de Procuradores -  Aquisição de Software de edição e streaming</t>
  </si>
  <si>
    <t>Estruturação do Plenário do Colégio de Procuradores -  Aquisição de microfone gooseneck</t>
  </si>
  <si>
    <t>Estruturação do Plenário do Colégio de Procuradores -  Aquisição de mesa de audio</t>
  </si>
  <si>
    <t>Estruturação do Plenário do Colégio de Procuradores - Aquisição de switch gigabit 8 portas</t>
  </si>
  <si>
    <t>Estruturação do Plenário do Colégio de Procuradores - Serviço de instalação e configuração incluindo cabos, suportes de fixação, conectores e adaptadores</t>
  </si>
  <si>
    <t>Estruturação do Plenário do Colégio de Procuradores - Serviço de suporte técnico por 12 meses</t>
  </si>
  <si>
    <t>Atendimento à solicitação do Ofício 70 da Procuradoria-Geral do Ministério Público de Contas</t>
  </si>
  <si>
    <t>Contratação de empresa que forneça serviços de coffee break, com toda estrutura material e de pessoal, durante a realização dos trabalhos, com vistas ao melhor aproveitamento do tempo destinado às capacitações</t>
  </si>
  <si>
    <t>A contratação se faz necessária em atendimento às demandas relativas as atividades exercidas pelo TCE-MG</t>
  </si>
  <si>
    <t>Contratação de empresa que forneça serviços com toda estrutura material e de pessoal, durante a realização dos trabalhos, com vistas ao melhor aproveitamento do tempo destinado às capacitações, além de toda estrutura necessária para a realização dos eventos, tais como equipamentos como mobiliário, tapetes, arranjos florai, climatizadores, peças para homenagens, mestre de cerimônias e calígrafo. Assim como homenagens póstumas a pessoas que prestaram relevantes serviços na esfera municipal, estadual e federal.</t>
  </si>
  <si>
    <t>A contratação se justifica em vista de que a ata de registro de preços, processo SEI 1678-0, relativa ao lote 2, não obteve sucesso, portanto, faz-se necessário o atendimento às demandas relativas as atividades exercidas pelo TCE.</t>
  </si>
  <si>
    <t>Contratação de empresa para aquisição de Solução de Segurança global virtualizada de Firewall NGFW (Next Generation Firewall) para Nuvem Oracle (OCI), pelo período de 36 meses.</t>
  </si>
  <si>
    <t>Trata-se de uma solução essencial para garantir a segurança, disponibilidade e a funcionalidade dos sistemas prioritários ao funcionamento das atividades do TCEMG, bem como prover proteção dos dados contidos em sua rede, permitindo, por exemplo, proteção contra worms, vírus, malware, ransonwares, entre outras pragas virtuais bastante utilizadas atualmente; bloqueio de acessos não autorizados, filtros de acessos de outros países, criação de políticas de proteção da rede de computadores contra-ataques de hackers através de bloqueios, entre outros.
Essa aquisição é prioritariamente para atender ao ambiente do TCE que está hospedado na nuvem da Oracle, conforme contrato entre as partes. Todas as funções desta solução são para a segurança deste novo ambiente computacional do Tribunal, que por estar fora das dependências físicas do TCE, é passível e alvo de constantes ações de cibercriminosos. Assim, entre as especificações técnicas exigidas neste termo, solicitamos que a solução apresentada seja homologada para ambientes Oracle, devendo constar, inclusive no site da empresa para comprovação.
O TCE deve adquirir 02 (duas) unidades dessa solução de segurança global (Firewall) apresentada, para garantir uma alta disponibilidade, ou seja; na eventualidade de falha em um equipamento, o outro assume as funcionalidades automaticamente, pois trabalham simultaneamente com configurações e dados idênticos (espelhos), garantindo assim a completa disponibilidade dos serviços.
A nova Lei 13.709/2018, Lei Geral de Proteção de Dados, dispõe sobre o tratamento de dados pessoais armazenados em bancos de dados e sistemas, e discorre com as melhores práticas em sua proteção, assim torna-se ainda mais necessário que o Tribunal de Contas possua um planejamento na segurança de suas informações, bem como dos acessos a elas.
De tal forma, para atingirmos os objetivos acima e garantir a segurança dos dados e informações do TCE armazenadas na citada nuvem, é de extrema importância a utilização da solução ora requerida.
O prazo de garantia da solução e o de suporte, solicitado por 36 meses, se justifica pela manutenção do bom funcionamento da solução de segurança e acompanha o prazo do contrato com a Oracle dos serviços de sua nuvem, bem como pelos melhores preços que o mercado pode oferecer para períodos maiores, obtendo-se assim, vantagem para o Tribunal de Contas.</t>
  </si>
  <si>
    <t>Contratação de empresa especializada para aquisição de solução de análise de vulnerabilidade em aplicações web, redes e recursos de TI, para identificação e registro das ameaças a que estão expostos, as vulnerabilidades que apresentam e as falhas nos controles, para as devidas ações de correção e eliminação dessas fragilidades.</t>
  </si>
  <si>
    <t>A Diretoria de Tecnologia da Informação deste Tribunal, buscando promover a segurança da informação e a governança de TI através das melhores práticas, definidas em normas técnicas como a ABNT NBR ISO/IEC 27001, a 27002 e 27005, onde estabelece que toda organização deve implantar um processo de Gestão da Segurança da Informação e como requisito para este, um processo de gestão de riscos de segurança da informação.
Assim, uma das atividades principais em um processo de gestão de riscos de segurança da informação é a de análise e avaliação dos riscos, onde é necessário identificar todos os ativos de informação associados aos processos de negócio, identificando as ameaças a que estão expostos, as vulnerabilidades que apresentam (principalmente sistemas) e as falhas nos controles.
Nos dias de hoje a conectividade a diferentes recursos é cada vez mais amplo, onde esse cenário impacta em uma maior proliferação de ameaças à segurança da informação, esta que é um dos ativos mais importantes para qualquer organização, precisando estar protegida, garantindo seus princípios de confidencialidade, integridade e disponibilidade.
Pelas razões aqui relatadas é que está sendo solicitada a contratação de empresa para fornecer uma solução de análise de vulnerabilidade para que seja possível determinar e priorizar ações adequadas para a correção de possíveis ameaças, tanto as internas quanto as externas, trazendo uma maior disponibilidade e segurança das aplicações web, redes e recursos de TI.</t>
  </si>
  <si>
    <t xml:space="preserve">Aquisição de computadores </t>
  </si>
  <si>
    <t>A natureza do trabalho realizado pela equipe exige um processamento de dados robusto e eficiente, que pode ser melhor alcançado com equipamentos com configuração especializada em análise de dados. Os computadores da equipe muito em breve irão completar 5 anos de uso ininterrupto, o que compromete o desempenho e a confiabilidade dos equipamentos. As configurações atuais não são as mais adequadas para executar as tarefas de ciência de dados com eficiência e rapidez necessárias.
Destacamos que hoje os computadores não possuem uma placa de vídeo dedicada, o que limita em muito o uso de técnicas de aprendizado de máquina e inteligência artificial que requerem processamento gráfico. O uso desse equipamento no Suricato é diferente, devido o grande volume de dados processados.
Atualmente, trabalhamos com conjuntos de dados que variam de gigabytes a terabytes em tamanho. Esses volumes massivos de dados são essenciais para alimentar algoritmos de aprendizado de máquina e análise preditiva, que são cruciais para nossas operações e execução das nossas trilhas. Ainda que tenhamos servidores que pretendem processar os fluxos contínuos, grande parte das operações é executada nos computadores pessoais durante o desenvolvimento.
Os modelos de dados que desenvolvemos requerem uma capacidade de processamento significativa para realizar tarefas como treinamento de modelos, validação cruzada e simulações complexas. Computadores comuns levam um tempo excessivo para processar essas operações, o que resulta em atrasos e ineficiências.
Vantagens de Máquinas Especializadas:
Velocidade de Processamento: Computadores especializados possuem CPUs e GPUs projetadas para cálculos intensivos, reduzindo significativamente o tempo de processamento.
Memória e Armazenamento: Maior capacidade de memória RAM e opções de armazenamento em SSD permitem o manuseio eficiente de grandes conjuntos de dados sem comprometer a velocidade.
Paralelismo: A capacidade de executar várias operações em paralelo é fundamental para otimizar o fluxo de trabalho de análise de dados.
A aquisição desses computadores não só aumentará a produtividade da equipe, mas também permitirá a exploração de novas técnicas e algoritmos mais sofisticados.</t>
  </si>
  <si>
    <t>Aquisição de conectores plug macho</t>
  </si>
  <si>
    <t>Aquisição de regua de tomadas para rack</t>
  </si>
  <si>
    <t>Aquisição de cabo de rede</t>
  </si>
  <si>
    <t>Aquisição de cabo utp</t>
  </si>
  <si>
    <t>Aquisição de espaguete Isolante Termo</t>
  </si>
  <si>
    <t>Aquisição de adesivo Instantâneo 721</t>
  </si>
  <si>
    <t>Aquisição de álcool isopropílico</t>
  </si>
  <si>
    <t>Aquisição de aspirador/soprador de pó</t>
  </si>
  <si>
    <t>Aquisição de kit de chaves Fenda e Philips com ponta magnética</t>
  </si>
  <si>
    <t>Aquisição de kit mouse pad ergonômico + apoio para teclado ergonômico</t>
  </si>
  <si>
    <t>Aquisição de limpa contato eletrônico</t>
  </si>
  <si>
    <t xml:space="preserve">Aquisição de multímetro digital profissional </t>
  </si>
  <si>
    <t>Contratação de serviços reprográficos e de impressão mediante a disponibilização de copiadoras/impressoras em detrimento de sua aquisição, levando-se em conta o ônus da obsolescência e da depreciação dos equipamentos, evitando-se, com isso, os custos indiretos para a Administração, como os gastos com manutenções corretivas e preventivas nos equipamentos, gastos com aquisição de peças, acessórios e outros insumos.</t>
  </si>
  <si>
    <t>Dada a dinâmica do fluxo de documentos gerados pelas diversas atividades desempenhadas pelos setores tanto de apoio operacional como burocrático, tanto da sua atividade fim como atividade meio, faz-se necessária a utilização dos serviços de reprografia/impressão para garantir a prestação contínua destes serviços para os edifícios Sede e Anexos do TCEMG.
Ademais, há necessidade constante de cópias e impressões de documentos demandados pelos diversos setores da Casa com o objetivo de agilizar os procedimentos das rotinas da instituição, em busca de um melhor atendimento ao público interno e externo.
Considerando, ainda, as demandas específicas da Coordenadoria de Manutenção e Obras, que tem dentre suas atribuições a elaboração de planilhas orçamentárias, relatórios e cronogramas, estudos e projetos de arquitetura que necessitam de impressão em formato maior para melhor visualização das informações. Há também a emissão de plantas escaneadas e o recebimento de projetos de fornecedores que necessitam ser impressos para análises e pareceres, de forma a demandar uma máquina de médio porte para tanto.</t>
  </si>
  <si>
    <t>Secretaria-Geral da Presidência</t>
  </si>
  <si>
    <t>Oferecer serviço de qualidade e celeridade (Computadores já obsoletos, com processadores abaixo do necessário)</t>
  </si>
  <si>
    <t>Diretora de Gestão de Pessoas</t>
  </si>
  <si>
    <t>Possibilidade de ingresso de novos servidores no regime de teletrabalho</t>
  </si>
  <si>
    <t>Aquisição de notebooks para utilização em capacitações, salas de aula , reuniões e Encontros técnicos</t>
  </si>
  <si>
    <t>Aquisição de computadores</t>
  </si>
  <si>
    <t>A aquisição de notebooks é necessária para o desenvolvimento das atividades da pós-graduação, cursos e eventos promovidos pela Escola de Contas.</t>
  </si>
  <si>
    <t>Aquisição de Solução de Videoconferência para vídeo conferência e/ou audiências remotas</t>
  </si>
  <si>
    <t>Atualmente, considerando o grande número de processos que tramitam pela Procuradoria Jurídica, solicitamos a aquisição de computadores do tipo desktop e notebooks modernos e com boa configuração, visando complementar a nova estruturação e modernização do setor, bem como para atender o fluxo de trabalho e acompanhamento de processos judiciais e demais demandas.
O acesso a diversos programas e sistemas operacionais no setor para pesquisas, consultas, registros e acompanhamento de processos judiciais, demandam a necessidade de ferramentas de trabalho mais modernas e fundamentais, capazes de acessar os sistemas essenciais ao desenvolvimento dos trabalhos da Procuradoria Jurídica com agilidade e segurança.
A aquisição de equipamentos mais modernos visa suprir as necessidades e a promoção de boas condições de trabalho aos servidores e colaboradores, assim como maior agilidade na prestação de serviços, atendimento de prazos processuais e demais controles deste setor.
Esclarecemos que esse número não abrange os computadores dos gestores que já foram recentemente substituídos por equipamentos novos.
Ainda, a televisão com webcam tem como finalidade compor a nova sala de reunião e videoconferência, e é essencial para a realização de audiências virtuais, cada dia mais comuns.</t>
  </si>
  <si>
    <t>Aquisição de notebooks</t>
  </si>
  <si>
    <t>Aquisição de supurte para notebook</t>
  </si>
  <si>
    <t>Confecção de material gráfico para divulgação do projeto/ação Sustentabilidade</t>
  </si>
  <si>
    <t>Consta do Plano Estratégico do Tribunal de Contas do Estado de Minas Gerais - 2021-2026 - de responsabilidade da Diretoria de Administração, a elaboração de proposição de normativo de sustentabilidade a ser entregue até meados de julho/2024. Para o alcance dos objetivos que se pretende atingir será necessária a confecção de material gráfico para divulgação das ações e estratégias sustentáveis, bem como a capacitação da equipe/multiplicadores responsáveis pelo desenvolvimento dos trabalhos.</t>
  </si>
  <si>
    <t>Contratação de empresa para prestação de serviços de agenciamento de viagens, por meio de reserva, emissão, remarcação, cancelamento, reembolso de passagens aéreas nacionais e internacionais para viagens a serviço do Tribunal</t>
  </si>
  <si>
    <t>Atender às demandas de deslocamento de Conselheiros, Conselheiros Substitutos e Membros do Ministério Público junto ao Tribunal de Contas, para participação em solenidades oficiais, congressos, seminários e eventos correlatos; de servidores e funcionários terceirizados que prestam serviços para o Tribunal, autorizados a participarem de cursos, seminários, congressos, visitas técnicas e outros eventos de exclusivo interesse público; advogado enquanto patrocinador de ações de interesse do Tribunal; palestrantes e colaboradores em eventos promovidos pelo Tribunal</t>
  </si>
  <si>
    <t>Contratação de seguradora para prestação de serviços de Seguro Coletivo de Acidentes Pessoais, com coberturas de morte acidental, invalidez permanente total ou parcial acidental, despesas médicas, hospitalares e odontológicas e auxílio funeral, para os Conselheiros, Conselheiros Substitutos, Procuradores do Ministério Público junto ao Tribunal de Contas, acompanhantes de servidores com deficiência, funcionários e servidores quando em viagens por motivo de serviço ou treinamento e capacitação.</t>
  </si>
  <si>
    <t xml:space="preserve">Garantir ao corpo funcional pagamento de indenização, por ocasião de sinistro, quando da realização de viagens nacionais e internacionais a serviço. </t>
  </si>
  <si>
    <t>Manutenção do Acordo de Cooperação Técnica com a OLACEFS - Organización Latino-Americana Y del Caribe de Entidades Fiscalizadoras Superiores para manutenção da troca de idéias e experiências relacionadas à fiscalização e ao controle governamental, bem como à promoção das relações de cooperação e desenvolvimento entre as instituições.</t>
  </si>
  <si>
    <t>Pagamento de anuidade de 2025 em favor da OLACEFS - Organización Latino-Americana Y del Caribe de Entidades Fiscalizadoras Superiores, conforme filiação do Tribunal registrada nos Assuntos Administrativos das notas taquigráficas da Sessão Plenária do dia 11/12/1996, bem como pagamento de encargos financeiros para realização de transferência internacional.</t>
  </si>
  <si>
    <t>Contratação de Serviço Móvel Pessoal - SMP, englobando tráfego de dados, acesso à internet e serviços telefônicos modalidades local, nacional e internacional, para ligações exclusivamente originadas dos terminais móveis do Plano Corporativo, incluindo fornecimento dos equipamentos necessários, em regime de comodato.</t>
  </si>
  <si>
    <t xml:space="preserve">Atender às necessidades de comunicação da alta administração e setores estratégicos da Casa, para o bom desempenho da atividade pública. </t>
  </si>
  <si>
    <t>Necessidade de adquirir/aprimorar conhecimentos e habilidades para o aperfeiçoamento das atividades desenvolvidas no Tribunal.</t>
  </si>
  <si>
    <t>Termo de Adesão com a ATRICON  para o desenvolvimento e o aperfeiçoamento das atividades exercidas pelos Tribunais de Contas.</t>
  </si>
  <si>
    <t>Necessidade do desenvolvimento e o aperfeiçoamento das atividades exercidas pelos Tribunais de Contas.</t>
  </si>
  <si>
    <t>Despesas com instalação, reparação, adaptação e conservação de equipamentos e material permanente, compreendendo o material utilizado se adquiridos pelo prestador de serviços.</t>
  </si>
  <si>
    <t xml:space="preserve">Necessidade de provisionamento de recursos a serem classificados em grupo próprio à natureza dos serviços. </t>
  </si>
  <si>
    <t>Estruturação do Plenário do Colégio de Procuradores -  Aquisição de placa de captura SDI com 4 canais</t>
  </si>
  <si>
    <t>Estruturação do Plenário do Colégio de Procuradores - Placa de captura HDMI com 4 canais</t>
  </si>
  <si>
    <t>Estruturação do Plenário do Colégio de Procuradores -  Aquisição de conversor HDMI para HD SDI</t>
  </si>
  <si>
    <t>Estruturação do Plenário do Colégio de Procuradores -  Aquisição de conversor HD SDI para HDMI</t>
  </si>
  <si>
    <t xml:space="preserve">Coordenadoria de Manutenção e Obras </t>
  </si>
  <si>
    <t>Contratação de empresa para serviços de manutenção preventiva, corretiva e atualizações de software em centrais telefônicas marca SIEMENS, modelo Hipath 4000, aparelhos telefônicos analógicos e digitais marca SIEMENS e software de tarifação, com troca e fornecimento de peças.</t>
  </si>
  <si>
    <t xml:space="preserve"> Há a necessidade de se ter manutenção preventiva e corretiva da central de PABX, pois há o risco do TCEMG ficar sem com sua rede de telefonia inoperante. </t>
  </si>
  <si>
    <t>Contratação de empresa para prestação de serviços de manutenção preventiva e corretiva dos sistemas de ar condicionado dos edifícios do TRIBUNAL, com fornecimento integral de peças, materiais e mão de obra</t>
  </si>
  <si>
    <t xml:space="preserve">O sistema de ar condicionado do ed. Anexo I já é antigo, necessitando de constantes intervenções corretivas e preventivas e há a necessidade das manutenções preventivas das edificações restantes. </t>
  </si>
  <si>
    <t>Lavação dos cinco  reservatórios de água do TCEMG, para evitar a contaminação das águas por insetos e animais.</t>
  </si>
  <si>
    <t>A companhia concessionária de água sugere que se lave os reservatórios de água para manter a água em nível aceitável de limpeza para uso humano.</t>
  </si>
  <si>
    <t>Há a necessidade de aquisição de energia elétrica para o funcionamento do TCE.</t>
  </si>
  <si>
    <t>CEMIG - fornecimento de energia elétrica ao TCEMG para seu funcionamento.</t>
  </si>
  <si>
    <t>CEMIG - compra de distribuição de energia elétrica ao TCEMG para seu funcionamento.</t>
  </si>
  <si>
    <t xml:space="preserve">  O serviço de distribuição compõe a fatura de energia elétrica, juntamente com o fornecimento. Assim há a necessidade da contratação deste serviço.</t>
  </si>
  <si>
    <t>Contratação de empresa concessionária de água e esgotos que atua em Belo Horizonte, no caso a Companhia de Saneamento de Minas Gerais - COPASA, para fornecimento do bem.</t>
  </si>
  <si>
    <t>Há a necessidade de contratação de fornecimento de água e coleta de esgotos de águas servidas para o correto funcionamento do TCE.</t>
  </si>
  <si>
    <t>Contratação de empresa de fornecimento de serviços de telefonia local, nacional e internacional.</t>
  </si>
  <si>
    <t>A contratação se justifica por sistema de telefonia ainda ser um importante maneira de comunicação com o público externo.</t>
  </si>
  <si>
    <t>Pelo fato das edificações que compõem o TCEMG já estarem envelhecendo, sempre ocorrem imprevistos que demandam materiais ou insumos que muitas das vezes não tem em estoque. Para o conserto do dano, há a necessidade da aquisição do material faltante.</t>
  </si>
  <si>
    <t>Aquisição de três aparelhos de ar condicionado tipo split, capacidade de 12.000 BTUs e três aparelhos de ar condicionado tipo split capacidade 18.000 BTUs, com as respectivas condensadoras, além de dois aparelhos tipo cassete 24.000 BTUs.</t>
  </si>
  <si>
    <t xml:space="preserve"> Alguns ambientes criados com a modificação de posição de divisórias estão sem ventilação natural ou mecânica, necessitando ser climatizados.</t>
  </si>
  <si>
    <t xml:space="preserve">Reforma das instalações elétricas dos andares 1 e 5 do ed. Anexo I, da oficina de manutenção e todos os quadros de circuitos de todos os pavimentos do ed. Sede. </t>
  </si>
  <si>
    <t xml:space="preserve">As instalações elétricas dos locais citados estão necessitando de reformas. Por se tratar de instalações que podem trazer algum risco, há a necessidade da reforma das instalações. </t>
  </si>
  <si>
    <t>Reestruturação de salas do MPC - Desmontagem / montagem de divisórias (MO e material)</t>
  </si>
  <si>
    <t>Reestruturação de salas do MPC - Remanejamento de dois aparelhos de ar condicionado</t>
  </si>
  <si>
    <t>Reestruturação de salas do MPC - Instalações elétricas (MO e material)</t>
  </si>
  <si>
    <t>Reestruturação de salas do MPC - Instalação de lógica (MO e material)</t>
  </si>
  <si>
    <t>Busca de otimização e melhoria das unidades de trabalho da Secretaria do MPC. Ressignificação de ambiente externo (varanda externa) com reforma e reestruturação desta área em desuso.</t>
  </si>
  <si>
    <t xml:space="preserve">Aquisição de aparelho tipo cortina de ar, tamanho 150 cm. O vão é de 160 cm. </t>
  </si>
  <si>
    <t xml:space="preserve">O acesso à Escola de Contas se dá por meio de uma porta de abrir de duas folhas, guarnecida por mola para fechamento automático, devido ao sistema de ar condicionado. Este tipo de porta impede o livre trânsito de cadeirantes com segurança e autonomia. </t>
  </si>
  <si>
    <t>Sistemas para prestação de serviços necessários à virtualização do data center do Tribunal por meio de ambiente de nuvem pública de dados.</t>
  </si>
  <si>
    <t>O Tribunal de Contas do Estado de Minas Gerais – utiliza em seu ambiente computacional o Sistema Gerenciador de Banco de Dados (SGBD) Oracle para processamento e armazenamento dos processos eletrônicos do Tribunal e outros sistemas corporativos de extrema importância. Pelos altos requisitos de desempenho e segurança da informação, o SGBD Oracle é o sistema de armazenamento padronizado por este Tribunal para as aplicações críticas, sendo fundamental seu bom funcionamento para a qualidade e disponibilidade dos serviços prestados. As tecnologias do SGBD Oracle estão em produção no Tribunal desde 1997, tempo suficiente para atestarmos a estabilidade do ambiente além da maturidade na plataforma escolhida, sem intercorrências que nos remetam a necessidade de reavaliar outras tecnologias.
O Tribunal possui atualmente um ambiente computacional – appliance de banco de dados, denominados Oracle Exadata, nos quais são processadas e armazenados as informações vitais para a prestação das atividades jurisdicional e diversos sistemas que atendem as áreas administrativas. Este equipamento precisa estar em funcionamento adequado para a prestação dos serviços jurisdicionais e administrativos.
Por continuidade e funcionamento adequado, entende-se a operação ininterrupta desses equipamentos, em termos de prover soluções imediatas nos casos de falhas apresentadas. O Oracle Exadata é um appliance complexo que possui diversos componentes de hardware e software integrados, e todos eles devem estar em perfeito funcionamento para a solução funcionar adequadamente com suporte técnico vigente pelo fabricante Oracle.
Ressaltamos que a Diretoria de TI e suas Supervisões, ao longo do ano de 2019, trabalhou incansavelmente no tema juntamente com a empresa Oracle, por esta ser a detentora da tecnologia utilizada pelo TCE desde 1997 e demais com as fornecedoras de cloud (nuvem) com o objetivo de mapear todo seu ambiente de infraestrutura considerando servidores de aplicações, capacidade de processamento de dados, armazenamento das informações, requisitos de backup e proteção da segurança da informação para assim detalhar da forma mais segura o processo de possível migração para nuvem. Foram várias reuniões técnicas com as equipes de segurança, infraestrutura de TI, desenvolvimento de sistemas e Banco de Dados para que pudéssemos abordar na visão técnica e gerencial o cenário de nuvem para o TCEMG. Assim sendo, com o recebimento do relatório final da empresa Lumens e após as inúmeras reuniões com a Oracle, a DTI convocou o comitê de TI composto pela DGEI, SCE, SGF além da Diretoria de Finanças, DA e CMO com a finalidade de ser apresentado pela empresa Oracle, como seria o ambiente do TCEMG em nuvem e assim foi feito. O comitê deliberou que fosse apresentado ao Presidente e toda linha sucessória do TCEMG a proposta de migração do ambiente tecnológico do Tribunal de contas para nuvem pública Oracle por esta estar muito em consonância com o ambiente tecnológico que a Casa possui.
Sendo assim, em 02/09/2019 o gerente de negócios da área governo e representantes técnicos da empresa Oracle efetuaram a apresentação dos cenários para evolução tecnológica do TCEMG. Após essa apresentação, a DTI encaminhou a Presidência a proposta financeira com os comparativos dos cenários do ambiente atual, nuvem pública e privada projetando-os para os próximos 7 anos, como foi solicitado pelo Presidente. Tal previsibilidade orçamentária visa primordialmente a transparência das ações a serem definidas pela direção do Tribunal, levando em consideração evolução tecnológica, custo operacional vigente, pré-disposição de infraestrutura física do ambiente do data center atual juntamente com as necessidades de reestruturação, reengenharia e adequação.</t>
  </si>
  <si>
    <t>Contratação de suporte técnico, manutenção preventiva, corretiva e evolutiva do software Channel, cuja licença o TCEMG já possui.</t>
  </si>
  <si>
    <t>O TCEMG, como todas as organizações modernas, direciona todas as suas atividades para atendimento de seu propósito e em busca de uma visão de futuro definidos em um Plano Estratégico, desdobrado em painéis de contribuição das áreas que o compõem, de forma a alinhar a utilização dos seus recursos - financeiros, tecnológicos e humanos - para o alcance dos objetivos eleitos como estratégicos e prioritários.
O ciclo que contempla o planejamento, o monitoramento, a avaliação e a assimilação de lições aprendidas é o que caracteriza o Sistema de Planejamento e Gestão Estratégica, que no TCEMG foi aprovado pela Resolução n. 08/2017, com o objetivo de aprimorar a gestão e obter melhores resultados, configuradores de valor para a sociedade.
De acordo com o art. 16 da referida Resolução, na linha das melhores práticas do mercado e da eficiência, o acompanhamento e a avaliação da execução dos instrumentos de planejamento serão realizados também por meio da análise de dados registrados em sistema informatizado.
Desde 2011, por força de Termo de Cooperação celebrado durante o Programa de Modernização do Sistema de Controle Externo dos Estados e Municípios Brasileiros - PROMOEX, o TCEMG utiliza o software Channel para dar suporte para os registros e acompanhamento da gestão da estratégia. Na ocasião, a licença foi concedida gratuitamente, sem custo de licenciamento. Atualmente, o TCEMG mantém contrato com a empresa JExperts, detentora da titularidade e exclusividade dos direitos de propriedade intelectual, comercial, de desenvolvimento, suporte e customização, para os serviços de manutenção evolutiva e suporte técnico, de modo a proporcionar a atualização da ferramenta de acordo com as inovações tecnológicas próprias da dinamicidade do mercado de tecnologia, bem como a correção de erros e desenvolvimento de funcionalidades.
No contexto atual, os instrumentos de planejamento, indicadores, metas, projetos e ações estratégicas, cronogramas de execução, são monitorados por meio do software Channel, e as análises realizadas a partir de seus dados dão suporte à realização das Reuniões de Avaliação do Desempenho e à tomada de decisões dos níveis tático e estratégico acerca das prioridades.
A necessidade da contratação reside, portanto, na realização da gestão estratégica do TCEMG - aí compreendido todo o ciclo de planejamento, monitoramento e avaliação de resultados - com o auxílio de ferramenta que proporcione o aprimoramento e a profissionalização do gerenciamento da estratégia, que permita o registro das informações e a formulação de análises que forneçam a apuração do desempenho e a tomada de decisão com base em dados.</t>
  </si>
  <si>
    <t>Aquisição de licença de uso de software e hospedagem de dados</t>
  </si>
  <si>
    <t>Atualmente a gestão dos valores(retenção, individualização e liberação) é realizada via planilha de excel que não garante consistência e confiabilidade devido ao grande volume de dados. A utilização de um sistema traz mais agilidade, confiabilidade e robustez no tratamento dos dados.
Para a gestão dos valores, o software deve ter como requisitos mínimos:
1. Atender regras da legislação trabalhista quanto ao direito do funcionário para retenção e resgate de férias, 13º salário e multa rescisória;
2. Atender regras previstas no caderno de Logística no que diz respeito aos percentuais e a operacionalização da Conta Vinculada nos termos da alínea “a” do item 1.1 do Anexo VII-B e do Anexo XII da Instrução Normativa nº 5, de 26 de maio de 2017.
3. Cadastro individualizado direto no sistema ou por importação de lista ou do faturamento mensal:
a. Dados da empresa;
b. Dados do Contrato (número, vigência, data início, data fim)
c. Percentuais para retenção, conforme IN nº 05, 26 de maio de 2017 (Férias, encargos de férias, 13º salário, encargos 13º salário e multa rescisória
d. por CPF como chave primaria;
e. Período de lançamento entrada (mês/ano);
f. Número do contrato em que o funcionário está alocado;
g. Registro funcional;
h. Nome completo;
i. Forma de entrada no contrato;
j. Especificar movimento de entrada ou saída;
k. Especificar se a verba retida é oriunda remuneração base ou de repactuação;
4. Realizar buscas e resgate por CPF trazendo o resultado de saldo de todos os contratos por onde o funcionário esteve alocado (vigentes ou vencidos);
5. Realizar busca para o resgate de férias e encargos de férias por período aquisitivo;
6. Realizar comparação entre o valor solicitado pela empresa e o saldo retido disponível;
7. Não permitir saldo negativo (no máximo zerar saldo). Barrar e emitir aviso que o saldo a ser liberado é maior que o retido;
8. Realizada a análise, importar para relatório os dados de funcionários e dados do resgate para emissão do relatório do resgate que será juntado ao processo;
9. Possibilitar consulta saldo (isolado ou concomitante):
a. Por funcionário (entradas e saídas);
b. Período aquisitivo;
c. por verba (Férias (e encargos), 13º (e encargos), Multa FGTS;
d. por período (mês(es) e ano(s));
e. por contrato;
f. Total Movimentação:
i. Por movimento: Entrada e Saída
ii. Tipo:
1. Entrada: Remuneração e repactuação;
2. Saída:
a. 13º salário
b. 13º salário em encargos
c. Férias
d. Férias em encargos
e. FGTS
10. Emitir Relatório (isolado ou concomitante)
a. Dos subitens listados no item 9 e
b. Por verba resgatada:
i. Férias e encargos;
ii. 13º salário (Resgate Primeira parcela, Segunda Parcela com encargos ou integral);
iii. Rescisão (Resgate de todas as verbas e encargos);
11. Armazenamento de dados no servidor do TCEMG;
12. Fazer tratativa de CPF com menos de 11 números;
13. Fazer tratativa de nomes cadastrados com acento e cedilha;
14. Fazer consulta de cpf incompletos, nomes com/sem acento, cê ou cedilha e maiúsculo e minúsculo;
15. Emitir todos os relatório em PDF e planilha Excel;
16. Emitir/exibir histórico;
17. Caso o funcionário apareça em mais de um contrato, fazer cruzamento de informação entre o(s) pedido(s) solicitado(s) pela empresa e barrar período maior do que 12 meses para 13º salário e período aquisitivo de férias;
18. Funcionários em substituição somente deverão ser lançados no sistema e ter a verba retida somente quando da cobertura de afastamentos e licenças de maior duração;
19. Permitir lançamento dos dias de férias que estão sendo solicitados para fazer o cruzamento do item seguinte;
20. Analisar e cruzar os pedidos de férias por cpf e período aquisitivo e avisar se a solicitação de liberação de férias extrapolar 30 dias e mostrar quando houve a liberação;
21. Barrar liberação em duplicidade;
22. Barrar pedido de verbas já liberado.</t>
  </si>
  <si>
    <t>Aquisição da licença AutoCAD</t>
  </si>
  <si>
    <t>A CMO utiliza o AutoCAD para o desenvolvimento de suas atividades. Atualmente são três licenças, que passarão a partir de outubro de 2024 para duas licenças, aprovado recentemente pelo Comitê que acompanha as aquisições do TCEMG. São cinco técnicos que utilizam o software de aplicativos de desenho arquitetônico, e há a necessidade de três licenças. Daí a CMO demanda para 2025 o retorno desta terceira licença. Na CMO, as principais demandas são para serviços de projetos em planta baixa, com arquitetônico das edificações do TCEMG e o desenvolvimento de projetos de pequenas obras, reformas e alterações de leiaute.</t>
  </si>
  <si>
    <t xml:space="preserve"> Coordenadoria de Registro e Publicação de Acórdãos e Pareceres</t>
  </si>
  <si>
    <t xml:space="preserve">Contratação de empresa especializada na colocação e recuperação de brises. </t>
  </si>
  <si>
    <t xml:space="preserve">Os brises podem se soltar e causar sério acidente nos pavimentos térreo e garagens. </t>
  </si>
  <si>
    <t>Contratação de empresa para fornecer Solução de Fibra e cabeamento estruturado, com o ambiente local como auxiliar</t>
  </si>
  <si>
    <t>No exercício de suas atribuições, o Tribunal encontra vários desafios, entre os quais está o tratamento de um volume extraordinário de informações, que deve ser realizado com economicidade, segurança e acuidade, contribuindo para o melhor desempenho. 
Atualmente a infraestrutura conta com apenas uma ligação sustentando os 3 (tres) edifícios “Sede/Anexo/Escola de Contas” e cada andar sendo conectado através de cabos UTP metálicos. Caso esta conexão seja interrompida, ter-se -á uma perda de conexão gravíssima, podendo afetar em média 75% da Casa. 
Assim, torna-se imprescindível a melhoria no processo de infraestrutura em conectar de forma individual os edifícios para o Data Center, e cada andar através de tecnologia de fibra óptica. Faz se necessário também a correção do cabeamento estruturado do Edifício Anexo I no restante dos andares Térreo, 1º, 2º, 3º, 5º e 6º, pois o serviço executado foi somente no 4º andar.</t>
  </si>
  <si>
    <t>Assinatura/Livro</t>
  </si>
  <si>
    <t>Ferramental/Equipamento</t>
  </si>
  <si>
    <t>Aquisição de materiais e insumos baseado no estoque existente à época da compra, levando-se em conta sua demanda para o período de um ano - limpeza e higiene</t>
  </si>
  <si>
    <t>Demandante só consegue informar em 2025</t>
  </si>
  <si>
    <t>Diretoria de Controle Externo dos Municípios e Diretoria de Fiscalização de Atos de Pessoal</t>
  </si>
  <si>
    <t>Despesa de Custeio</t>
  </si>
  <si>
    <t>Solução tecnológica para transcrição das sessões plenárias - atualização de versões</t>
  </si>
  <si>
    <t>Solução tecnológica para transcrição das sessões plenárias - suporte</t>
  </si>
  <si>
    <t>Solução tecnológica para transcrição das sessões plenárias - customização</t>
  </si>
  <si>
    <t>Solução tecnológica para transcrição das sessões plenárias - transcrição</t>
  </si>
  <si>
    <t>Nova Contratação</t>
  </si>
  <si>
    <t>Contratação Continuada</t>
  </si>
  <si>
    <t>Prorrogação de Contrato</t>
  </si>
  <si>
    <t>DFME</t>
  </si>
  <si>
    <t>DA</t>
  </si>
  <si>
    <t>CMO</t>
  </si>
  <si>
    <t>Coord Trans</t>
  </si>
  <si>
    <t>CABS</t>
  </si>
  <si>
    <t>SSITI</t>
  </si>
  <si>
    <t>CBGI</t>
  </si>
  <si>
    <t>ECCPPA</t>
  </si>
  <si>
    <t>CGTSG</t>
  </si>
  <si>
    <t>PGMPC</t>
  </si>
  <si>
    <t>PJ</t>
  </si>
  <si>
    <t>CAP</t>
  </si>
  <si>
    <t>CJR</t>
  </si>
  <si>
    <t>CPM</t>
  </si>
  <si>
    <t>CRPC</t>
  </si>
  <si>
    <t>CPI</t>
  </si>
  <si>
    <t>DSI</t>
  </si>
  <si>
    <t>CSIS</t>
  </si>
  <si>
    <t>CRPAP</t>
  </si>
  <si>
    <t>Gabinete TMP</t>
  </si>
  <si>
    <t>Sec Correg</t>
  </si>
  <si>
    <t>Gabinete MJTD</t>
  </si>
  <si>
    <t>MPC Corregedoria</t>
  </si>
  <si>
    <t>Sec 2Cam</t>
  </si>
  <si>
    <t>Corregedoria MPC</t>
  </si>
  <si>
    <t>Sec. Correg</t>
  </si>
  <si>
    <t xml:space="preserve"> Corregedoria MPC</t>
  </si>
  <si>
    <t>DCEM e DFAP</t>
  </si>
  <si>
    <t>Sec. Pleno</t>
  </si>
  <si>
    <t>DCS</t>
  </si>
  <si>
    <t>CPT</t>
  </si>
  <si>
    <t>SSII</t>
  </si>
  <si>
    <t>DGP</t>
  </si>
  <si>
    <t>SGP</t>
  </si>
  <si>
    <t>COF</t>
  </si>
  <si>
    <t>Coord Cont</t>
  </si>
  <si>
    <t>Coord Custo</t>
  </si>
  <si>
    <t>Sec MPC</t>
  </si>
  <si>
    <t>SSI</t>
  </si>
  <si>
    <t>SURICATO</t>
  </si>
  <si>
    <t>CFOSE</t>
  </si>
  <si>
    <t>NPD</t>
  </si>
  <si>
    <t>SSTI</t>
  </si>
  <si>
    <t>DSURICATO</t>
  </si>
  <si>
    <t>DPLAGE</t>
  </si>
  <si>
    <t>SCE</t>
  </si>
  <si>
    <t>DTI</t>
  </si>
  <si>
    <t>SIGLA UNIDADE DE PEDIDO</t>
  </si>
  <si>
    <t xml:space="preserve">Seguro para os bens móveis e imóveis do TCEMG.  </t>
  </si>
  <si>
    <t>UNIDADE DEMANDANTE</t>
  </si>
  <si>
    <t>SIGLA UNIDADE DEMANDANTE</t>
  </si>
  <si>
    <t>CONTRATAÇÃO</t>
  </si>
  <si>
    <t>SIM</t>
  </si>
  <si>
    <t>CAPACITAÇÕES - PÓS</t>
  </si>
  <si>
    <t>Ferramenta/Equipamento</t>
  </si>
  <si>
    <t>FERRAMENTA/EQUIPAMENTO</t>
  </si>
  <si>
    <t xml:space="preserve">Ferramenta/Equipamento    </t>
  </si>
  <si>
    <t>Assinatura (livros)</t>
  </si>
  <si>
    <t xml:space="preserve">Contratação de empresas e/ou profissionais capacitados para ministrar: Nova Lei de Licitações e Contratos </t>
  </si>
  <si>
    <t>Contratação de empresa que forneça serviços com toda estrutura material e de pessoal, durante a realização dos trabalhos, com vistas ao melhor aproveitamento do tempo destinado às capacitações, além de toda estrutura necessária para a realização dos eventos, tais como equipamentos como mobiliário, tapetes, arranjos floral, climatizadores, peças para homenagens, mestre de cerimônias e calígrafo. Assim como homenagens póstumas a pessoas que prestaram relevantes serviços na esfera municipal, estadual e federal.</t>
  </si>
  <si>
    <t>Fitas dupla face 19mmX20m</t>
  </si>
  <si>
    <t xml:space="preserve">Fitas zebradas preta/amarela 70mmX 200m </t>
  </si>
  <si>
    <t>Aquisição de régua de tomadas para rack</t>
  </si>
  <si>
    <t>Aquisição de conectores fêmea</t>
  </si>
  <si>
    <t>Contratação de empresa especializada na prestação de serviços contínuos de apoio à Diretoria de Comunicação Social e do tele atendimento com dedicação exclusiva de mão de obra</t>
  </si>
  <si>
    <t>Serviços contínuos de tecnologia da informação, focado na área de gerenciamento de redes, administração de sistema, desenvolvimento de sistemas, suporte e manutenção e outros na área de TI, indispensáveis ao desempenho das atividade do Tribunal de Contas.</t>
  </si>
  <si>
    <t>Serviços contínuos de tecnologia da informação, focado  na área  de gerenciamento de redes, administração de sistema, desenvolvimento de sistemas, suporte e manutenção e outros na área de TI, indispensáveis  ao desempenho das atividade do Tribunal  de Contas.</t>
  </si>
  <si>
    <t>Aquisição de aparelho tipo cortina de ar, tamanho 150 cm. O vão é de 160 cm. Instalação no acesso da Escola de Contas.</t>
  </si>
  <si>
    <t>Contratação de empresa especializada em Moodle (que possui o conhecimento e a experiência no sistema) para prestação de serviço na programação da plataforma, cuida do back-end, ou seja, da parte codificada do sistema.</t>
  </si>
  <si>
    <t>Contratação de empresa especializada para o fornecimento de plataforma SANDBOX CLOUD, com capacidade para análise de Arquivos e URL's considerando volumetria de até 150.0000 Submissões/ano, incluindo serviços de instalação e configuração, treinamento, Serviços de Sustentação e Suporte técnico, na modalidade de subscrição</t>
  </si>
  <si>
    <t>Aquisição de licenças de produtos Microsoft da modalidade software assurance de créditos em nuvem.</t>
  </si>
  <si>
    <t>Contratação de empresa especializada em fornecimento de produtos e prestação de serviços Microsoft, de 2000 licenças - O365E1ShrdSvr ALNG SubsVL MVL PerUsr.</t>
  </si>
  <si>
    <t>Contratação de empresa especializada para desenvolvimento de solução tecnológica baseada no produto WSO2 API Manager, compreendendo fornecimento de software e prestação de serviços técnicos especializados</t>
  </si>
  <si>
    <t>Contratação de Empresa Especializada em Gestão de Acesso Centralizado para Proteger e Controlar o uso de Credenciais, permitindo definir os usuários que podem usar a senha ou utilizar o acesso aos servidores e ativos de infraestrutura do TCEMG.</t>
  </si>
  <si>
    <t>Contratação de empresa para fornecimento de suporte técnico para gerenciamento de serviços de Diretório Microsoft Active Directory (AD), através do software NetAdmin.</t>
  </si>
  <si>
    <t>Contratação de empresa especializada na prestação de serviços de telecomunicação, para o fornecimento de conectividade IP dedicado e de links de comunicação para acesso dedicado à internet, suportando aplicações TCP!IP com a velocidade de 300 (trezentos) Mbps (full band), incluindo a infraestrutura e os equipamentos necessários à solução.</t>
  </si>
  <si>
    <t>Contratação de empresa para aquisição de 2 (dois) equipamentos de segurança denominado NGFW, Firewall Fortinet, composto de 2 (dois) appliances e 2 (dois) licenciamentos perpétuos Unified Threat Protection (UTP) para seu pleno funcionamento, com validade de 36 meses</t>
  </si>
  <si>
    <t>Contratação de empresa para execução de serviços de reparo na garagem dos veículos oficiais, ed. Sede.</t>
  </si>
  <si>
    <t xml:space="preserve"> A necessidade da reforma se faz devido a precariedade das instalações dos espaços da garagem de veículos oficiais.  </t>
  </si>
  <si>
    <t>Nova contratação</t>
  </si>
  <si>
    <t>ASSINATURA (LIVROS)</t>
  </si>
  <si>
    <t>Manutenção do Acordo de Cooperação Técnica com a OLACEFS - Organización Latino-Americana Y del Caribe de Entidades Fiscalizadoras Superiores para manutenção da troca de idéias e experiências relacionadas à fiscalização e ao controle governamental, bem como à promoção das relações de cooperação e desenvolvimento entre as instituições. Pagamento do Convênio.</t>
  </si>
  <si>
    <t>Manutenção do Acordo de Cooperação Técnica com a OLACEFS - Organización Latino-Americana Y del Caribe de Entidades Fiscalizadoras Superiores para manutenção da troca de idéias e experiências relacionadas à fiscalização e ao controle governamental, bem como à promoção das relações de cooperação e desenvolvimento entre as instituições. Pagamento dos impostos.</t>
  </si>
  <si>
    <t>Manutenção do Acordo de Cooperação Técnica com a OLACEFS - Organización Latino-Americana Y del Caribe de Entidades Fiscalizadoras Superiores para manutenção da troca de idéias e experiências relacionadas à fiscalização e ao controle governamental, bem como à promoção das relações de cooperação e desenvolvimento entre as instituições. Pagamento dos Impostos.</t>
  </si>
  <si>
    <t>Pagamento de anuidade de 2025 em favor da OLACEFS - Organización Latino-Americana Y del Caribe de Entidades Fiscalizadoras Superiores, conforme filiação do Tribunal registrada nos Assuntos Administrativos das notas taquigráficas da Sessão Plenária do dia 11/12/1996, bem como pagamento de encargos financeiros para realização de transferência internacional. Pagamento do Convênio.</t>
  </si>
  <si>
    <t>Pagamento de anuidade de 2025 em favor da OLACEFS - Organización Latino-Americana Y del Caribe de Entidades Fiscalizadoras Superiores, conforme filiação do Tribunal registrada nos Assuntos Administrativos das notas taquigráficas da Sessão Plenária do dia 11/12/1996, bem como pagamento de encargos financeiros para realização de transferência internacional. Pagamento dos impostos.</t>
  </si>
  <si>
    <t>Procuradoria Jurídica e Diretoria Geral</t>
  </si>
  <si>
    <t>Aquisição de Workstations</t>
  </si>
  <si>
    <t>Atualmente, a equipe de designers, desta DTI, trabalha com computadores (3 unidades) adquiridos há quatro anos. Embora esses equipamentos tenham atendido bem às nossas necessidades iniciais, a rápida evolução das ferramentas de design e o aumento significativo dos requisitos mínimos para rodar as versões mais recentes dessas ferramentas tornaram os computadores atuais insuficientes.
Justificativa Técnica:
Defasagem Tecnológica:
Os computadores atuais foram adquiridos há quatro anos e, com isso, estão defasados em termos de hardware e recursos.
O avanço rápido da tecnologia de design gráfico e das ferramentas de software resultou em um aumento considerável dos requisitos de hardware. Os computadores antigos não conseguem acompanhar essas demandas, resultando em um desempenho abaixo do esperado.
Requisitos das Ferramentas Modernas:
As últimas versões das ferramentas de design gráfico exigem maior capacidade de processamento e memória para funcionarem de maneira eficiente.
A integração crescente de inteligência artificial (IA) nas ferramentas de design, que auxilia na automação de tarefas e na melhoria da criatividade, demanda ainda mais recursos computacionais. Sem o hardware adequado, nossa equipe não pode aproveitar plenamente esses avanços tecnológicos.
Aumento de Produtividade e Qualidade:
Computadores com configuração avançada permitirão que nossa equipe trabalhe de maneira mais eficiente, reduzindo o tempo de processamento e execução de tarefas.
Com melhor desempenho, será possível lidar com projetos mais complexos e de maior qualidade, atendendo melhor às necessidades dos nossos clientes e melhorando a competitividade da empresa no mercado.</t>
  </si>
  <si>
    <t>Prestação de serviços estratégicos de solução de tecnologia da informação (TI) para fornecimento do serviço de Batimento de Dados do Sistema de Informações do Registro Civil – SIRC pela DATAPREV</t>
  </si>
  <si>
    <t>Importante ressaltar que o Tribunal de Contas disciplinou o envio das informações relativas à folha de pagamento de pessoal, pelos órgãos e entidades da Administração Direta e Indireta do Estado e dos Municípios de Minas Gerais, incluindo os Poderes Executivo, Legislativo e Judiciário bem como o Ministério Público, informações estas que constituem o Cadastro de Agentes Públicos do Estado e dos Municípios de Minas Gerais – CAPMG, as quais são recebidas mensalmente pelo Tribunal. Dessa forma, é possível executar diversos cruzamentos de dados, em trilhas de fiscalização, por meio dos dados presentes tanto no CAPMG quanto no Sistema Nacional de Informações de Registro Civil - Sirc, que permitiriam, por exemplo, identificar pagamento de remuneração, subsídio, provento ou pensão concedidos por órgãos públicos municipais ou estaduais posterior ao óbito de servidores ativos, aposentados ou pensionistas, com pagamentos realizados a mais de 3 meses depois da data do óbito.</t>
  </si>
  <si>
    <t>Aquisição de sessenta e um (30) microcomputadores para os servidores que ainda não foram contemplados com a troca das máquinas neste ano de 2024. (Atualização dos computadores que ainda datam do ano de 2012.)
A solução tecnológica para desenvolvimento das atividades laborais dos servidores se faz necessária na medida em que se tem como objetivo a otimização do tempo e a agilidade na solução dos procedimentos e processos do MPC-MG. Os equipamentos atualmente utilizados estão obsoletos, causando lentidão e travamentos constantes das máquinas, afetando diversas ações dentro dos processos do MPC-MG. Com a troca de algumas das máquinas, este ano de 2024, os servidores contemplados puderam desenvolver de forma mais ágil e eficiente suas atividades rotineiras. Espera-se que isso possa se estender aos demais servidores do MPC-MG.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</si>
</sst>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R$&quot;#,##0.00;[Red]\-&quot;R$&quot;#,##0.00"/>
    <numFmt numFmtId="44" formatCode="_-&quot;R$&quot;* #,##0.00_-;\-&quot;R$&quot;* #,##0.00_-;_-&quot;R$&quot;* &quot;-&quot;??_-;_-@_-"/>
    <numFmt numFmtId="164" formatCode="&quot;R$&quot;\ #,##0.00;[Red]\-&quot;R$&quot;\ #,##0.00"/>
    <numFmt numFmtId="165" formatCode="&quot;R$&quot;#,##0.00"/>
    <numFmt numFmtId="166" formatCode="&quot;R$&quot;\ #,##0.00"/>
  </numFmts>
  <fonts count="35" x14ac:knownFonts="1">
    <font>
      <sz val="11"/>
      <color theme="1"/>
      <name val="Calibri"/>
      <family val="2"/>
      <scheme val="minor"/>
    </font>
    <font>
      <sz val="11"/>
      <color theme="1"/>
      <name val="Calibri"/>
      <family val="2"/>
      <scheme val="minor"/>
    </font>
    <font>
      <sz val="11"/>
      <color rgb="FF000000"/>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sz val="11"/>
      <color rgb="FF000000"/>
      <name val="Calibri"/>
      <family val="2"/>
    </font>
    <font>
      <sz val="18"/>
      <color theme="1"/>
      <name val="Calibri"/>
      <family val="2"/>
      <scheme val="minor"/>
    </font>
    <font>
      <sz val="8"/>
      <name val="Calibri"/>
      <family val="2"/>
      <scheme val="minor"/>
    </font>
    <font>
      <sz val="12"/>
      <color theme="1"/>
      <name val="Times New Roman"/>
      <family val="1"/>
    </font>
    <font>
      <b/>
      <sz val="16"/>
      <color theme="1"/>
      <name val="Times New Roman"/>
      <family val="1"/>
    </font>
    <font>
      <b/>
      <sz val="16"/>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11"/>
      <name val="Calibri"/>
      <family val="2"/>
      <scheme val="minor"/>
    </font>
    <font>
      <b/>
      <sz val="11"/>
      <color rgb="FFFF0000"/>
      <name val="Calibri"/>
      <family val="2"/>
      <scheme val="minor"/>
    </font>
    <font>
      <sz val="11"/>
      <color rgb="FFFF0000"/>
      <name val="Calibri"/>
      <family val="2"/>
      <scheme val="minor"/>
    </font>
    <font>
      <b/>
      <sz val="12"/>
      <color theme="1"/>
      <name val="Times New Roman"/>
      <family val="1"/>
    </font>
    <font>
      <sz val="14"/>
      <color theme="1"/>
      <name val="Calibri"/>
      <family val="2"/>
      <scheme val="minor"/>
    </font>
    <font>
      <b/>
      <sz val="11"/>
      <name val="Calibri"/>
      <family val="2"/>
      <scheme val="minor"/>
    </font>
    <font>
      <sz val="11"/>
      <name val="Calibri"/>
      <family val="2"/>
    </font>
    <font>
      <sz val="12"/>
      <color rgb="FFFF0000"/>
      <name val="Calibri"/>
      <family val="2"/>
      <scheme val="minor"/>
    </font>
    <font>
      <b/>
      <sz val="26"/>
      <color theme="1"/>
      <name val="Calibri"/>
      <family val="2"/>
      <scheme val="minor"/>
    </font>
    <font>
      <b/>
      <sz val="36"/>
      <color theme="1"/>
      <name val="Calibri"/>
      <family val="2"/>
      <scheme val="minor"/>
    </font>
    <font>
      <u/>
      <sz val="11"/>
      <color theme="10"/>
      <name val="Calibri"/>
      <family val="2"/>
      <scheme val="minor"/>
    </font>
    <font>
      <b/>
      <u/>
      <sz val="14"/>
      <color theme="1"/>
      <name val="Calibri"/>
      <family val="2"/>
      <scheme val="minor"/>
    </font>
    <font>
      <b/>
      <u/>
      <sz val="14"/>
      <name val="Calibri"/>
      <family val="2"/>
      <scheme val="minor"/>
    </font>
    <font>
      <b/>
      <sz val="24"/>
      <color theme="1"/>
      <name val="Calibri"/>
      <family val="2"/>
      <scheme val="minor"/>
    </font>
    <font>
      <sz val="10"/>
      <color theme="1"/>
      <name val="Calibri"/>
      <family val="2"/>
      <scheme val="minor"/>
    </font>
    <font>
      <sz val="10"/>
      <name val="Calibri"/>
      <family val="2"/>
      <scheme val="minor"/>
    </font>
    <font>
      <sz val="10"/>
      <color rgb="FF000000"/>
      <name val="Calibri"/>
      <family val="2"/>
    </font>
    <font>
      <sz val="10"/>
      <color rgb="FF000000"/>
      <name val="Calibri"/>
      <family val="2"/>
      <scheme val="minor"/>
    </font>
    <font>
      <sz val="10"/>
      <color rgb="FFFF0000"/>
      <name val="Calibri"/>
      <family val="2"/>
      <scheme val="minor"/>
    </font>
    <font>
      <sz val="10"/>
      <name val="Calibri"/>
      <family val="2"/>
    </font>
  </fonts>
  <fills count="16">
    <fill>
      <patternFill patternType="none"/>
    </fill>
    <fill>
      <patternFill patternType="gray125"/>
    </fill>
    <fill>
      <patternFill patternType="solid">
        <fgColor rgb="FFFFC000"/>
        <bgColor indexed="64"/>
      </patternFill>
    </fill>
    <fill>
      <patternFill patternType="solid">
        <fgColor theme="5"/>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5" fillId="0" borderId="0" applyNumberFormat="0" applyFill="0" applyBorder="0" applyAlignment="0" applyProtection="0"/>
  </cellStyleXfs>
  <cellXfs count="831">
    <xf numFmtId="0" fontId="0" fillId="0" borderId="0" xfId="0"/>
    <xf numFmtId="0" fontId="0" fillId="0" borderId="0" xfId="0" applyAlignment="1">
      <alignment horizontal="center"/>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center" vertical="center"/>
    </xf>
    <xf numFmtId="44" fontId="0" fillId="0" borderId="0" xfId="1"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wrapText="1"/>
    </xf>
    <xf numFmtId="0" fontId="0" fillId="4" borderId="1" xfId="0" applyFill="1" applyBorder="1" applyAlignment="1">
      <alignment vertical="center" wrapText="1"/>
    </xf>
    <xf numFmtId="0" fontId="0" fillId="4" borderId="1" xfId="0" applyFill="1" applyBorder="1" applyAlignment="1">
      <alignment horizontal="left" vertical="center" wrapText="1"/>
    </xf>
    <xf numFmtId="0" fontId="0" fillId="4" borderId="1" xfId="0" applyFill="1" applyBorder="1" applyAlignment="1">
      <alignment wrapText="1"/>
    </xf>
    <xf numFmtId="14" fontId="0" fillId="4" borderId="1" xfId="0" applyNumberFormat="1" applyFill="1" applyBorder="1" applyAlignment="1">
      <alignment horizontal="center" vertical="center"/>
    </xf>
    <xf numFmtId="14" fontId="0" fillId="0" borderId="0" xfId="0" applyNumberFormat="1" applyAlignment="1">
      <alignment horizontal="center" vertical="center" wrapText="1"/>
    </xf>
    <xf numFmtId="0" fontId="0" fillId="0" borderId="2" xfId="0" applyBorder="1" applyAlignment="1">
      <alignment horizontal="left" vertical="center" wrapText="1"/>
    </xf>
    <xf numFmtId="0" fontId="0" fillId="4" borderId="1" xfId="0" applyFill="1" applyBorder="1" applyAlignment="1">
      <alignment horizontal="left" wrapText="1"/>
    </xf>
    <xf numFmtId="14" fontId="0" fillId="0" borderId="0" xfId="0" applyNumberFormat="1" applyAlignment="1">
      <alignment horizontal="center" vertical="center"/>
    </xf>
    <xf numFmtId="0" fontId="9" fillId="0" borderId="0" xfId="0" applyFont="1" applyAlignment="1">
      <alignment horizontal="center" vertical="center"/>
    </xf>
    <xf numFmtId="0" fontId="0" fillId="0" borderId="11" xfId="0" applyBorder="1" applyAlignment="1">
      <alignment horizontal="center" vertical="center" wrapText="1"/>
    </xf>
    <xf numFmtId="166" fontId="0" fillId="0" borderId="12" xfId="1" applyNumberFormat="1" applyFont="1" applyFill="1" applyBorder="1" applyAlignment="1">
      <alignment horizontal="center" vertical="center"/>
    </xf>
    <xf numFmtId="14" fontId="0" fillId="0" borderId="12" xfId="0" applyNumberFormat="1" applyBorder="1" applyAlignment="1">
      <alignment horizontal="center" vertical="center"/>
    </xf>
    <xf numFmtId="0" fontId="0" fillId="6" borderId="1" xfId="0" applyFill="1" applyBorder="1" applyAlignment="1">
      <alignment vertical="center" wrapText="1"/>
    </xf>
    <xf numFmtId="166" fontId="0" fillId="6" borderId="1" xfId="1" applyNumberFormat="1" applyFont="1" applyFill="1" applyBorder="1" applyAlignment="1">
      <alignment horizontal="center" vertical="center"/>
    </xf>
    <xf numFmtId="14" fontId="0" fillId="6" borderId="1" xfId="0" applyNumberFormat="1" applyFill="1" applyBorder="1" applyAlignment="1">
      <alignment horizontal="center" vertical="center"/>
    </xf>
    <xf numFmtId="14" fontId="0" fillId="6" borderId="12" xfId="0" applyNumberFormat="1" applyFill="1" applyBorder="1" applyAlignment="1">
      <alignment horizontal="center" vertical="center"/>
    </xf>
    <xf numFmtId="0" fontId="0" fillId="6" borderId="13" xfId="0" applyFill="1" applyBorder="1" applyAlignment="1">
      <alignment horizontal="center" vertical="center"/>
    </xf>
    <xf numFmtId="0" fontId="0" fillId="6" borderId="1" xfId="0" applyFill="1" applyBorder="1" applyAlignment="1">
      <alignment horizontal="left" vertical="center" wrapText="1"/>
    </xf>
    <xf numFmtId="165" fontId="0" fillId="6" borderId="12" xfId="0" applyNumberFormat="1" applyFill="1" applyBorder="1" applyAlignment="1">
      <alignment horizontal="center" vertical="center"/>
    </xf>
    <xf numFmtId="8" fontId="0" fillId="4" borderId="1" xfId="0" applyNumberFormat="1" applyFill="1" applyBorder="1" applyAlignment="1">
      <alignment horizontal="center" vertical="center"/>
    </xf>
    <xf numFmtId="0" fontId="6" fillId="6" borderId="1" xfId="0" applyFont="1" applyFill="1" applyBorder="1" applyAlignment="1">
      <alignment horizontal="center" vertical="center"/>
    </xf>
    <xf numFmtId="166" fontId="0" fillId="6" borderId="1" xfId="0" applyNumberFormat="1" applyFill="1" applyBorder="1" applyAlignment="1">
      <alignment horizontal="center" vertical="center"/>
    </xf>
    <xf numFmtId="166" fontId="0" fillId="6" borderId="12" xfId="0" applyNumberFormat="1" applyFill="1" applyBorder="1" applyAlignment="1">
      <alignment horizontal="center" vertical="center"/>
    </xf>
    <xf numFmtId="8" fontId="0" fillId="6" borderId="1" xfId="1" applyNumberFormat="1" applyFont="1" applyFill="1" applyBorder="1" applyAlignment="1">
      <alignment horizontal="center" vertical="center"/>
    </xf>
    <xf numFmtId="165" fontId="0" fillId="6" borderId="1" xfId="0" applyNumberFormat="1" applyFill="1" applyBorder="1" applyAlignment="1">
      <alignment horizontal="center" vertical="center"/>
    </xf>
    <xf numFmtId="8" fontId="0" fillId="0" borderId="1" xfId="0" applyNumberFormat="1" applyBorder="1" applyAlignment="1">
      <alignment horizontal="center" vertical="center"/>
    </xf>
    <xf numFmtId="164" fontId="0" fillId="6" borderId="1" xfId="0" applyNumberFormat="1" applyFill="1" applyBorder="1" applyAlignment="1">
      <alignment horizontal="center" vertical="center"/>
    </xf>
    <xf numFmtId="164" fontId="0" fillId="6" borderId="12" xfId="0" applyNumberFormat="1" applyFill="1" applyBorder="1" applyAlignment="1">
      <alignment horizontal="center" vertical="center"/>
    </xf>
    <xf numFmtId="0" fontId="0" fillId="6" borderId="1" xfId="0" applyFill="1" applyBorder="1" applyAlignment="1">
      <alignment horizontal="center" wrapText="1"/>
    </xf>
    <xf numFmtId="0" fontId="0" fillId="6" borderId="9" xfId="0" applyFill="1" applyBorder="1" applyAlignment="1">
      <alignment horizontal="center" vertical="center"/>
    </xf>
    <xf numFmtId="165" fontId="0" fillId="6" borderId="12" xfId="1" applyNumberFormat="1" applyFont="1" applyFill="1" applyBorder="1" applyAlignment="1">
      <alignment horizontal="center" vertical="center"/>
    </xf>
    <xf numFmtId="165" fontId="0" fillId="6" borderId="1" xfId="0" applyNumberFormat="1" applyFill="1" applyBorder="1" applyAlignment="1">
      <alignment horizontal="center" vertical="center" wrapText="1"/>
    </xf>
    <xf numFmtId="165" fontId="0" fillId="6" borderId="12" xfId="0" applyNumberFormat="1" applyFill="1" applyBorder="1" applyAlignment="1">
      <alignment horizontal="center" vertical="center" wrapText="1"/>
    </xf>
    <xf numFmtId="0" fontId="12" fillId="0" borderId="0" xfId="0" applyFont="1" applyAlignment="1">
      <alignment horizontal="center" vertical="center"/>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xf>
    <xf numFmtId="44" fontId="12" fillId="0" borderId="10" xfId="0" applyNumberFormat="1" applyFont="1" applyBorder="1" applyAlignment="1">
      <alignment horizontal="center" vertical="center"/>
    </xf>
    <xf numFmtId="44" fontId="12" fillId="0" borderId="10" xfId="1" applyFont="1" applyBorder="1" applyAlignment="1">
      <alignment horizontal="center" vertical="center"/>
    </xf>
    <xf numFmtId="44" fontId="12" fillId="0" borderId="13" xfId="1" applyFont="1" applyBorder="1" applyAlignment="1">
      <alignment horizontal="center" vertical="center"/>
    </xf>
    <xf numFmtId="0" fontId="4" fillId="5" borderId="39" xfId="0" applyFont="1" applyFill="1" applyBorder="1" applyAlignment="1">
      <alignment horizontal="center" vertical="center"/>
    </xf>
    <xf numFmtId="0" fontId="4" fillId="5" borderId="40" xfId="0" applyFont="1" applyFill="1" applyBorder="1" applyAlignment="1">
      <alignment horizontal="center" vertical="center"/>
    </xf>
    <xf numFmtId="44" fontId="4" fillId="6" borderId="41" xfId="0" applyNumberFormat="1" applyFont="1" applyFill="1" applyBorder="1" applyAlignment="1">
      <alignment horizontal="center" vertical="center"/>
    </xf>
    <xf numFmtId="44" fontId="4" fillId="6" borderId="42" xfId="0" applyNumberFormat="1" applyFont="1" applyFill="1" applyBorder="1" applyAlignment="1">
      <alignment horizontal="center" vertical="center"/>
    </xf>
    <xf numFmtId="44" fontId="12" fillId="0" borderId="0" xfId="1" applyFont="1" applyAlignment="1">
      <alignment horizontal="center" vertical="center"/>
    </xf>
    <xf numFmtId="44" fontId="0" fillId="0" borderId="1" xfId="0" applyNumberFormat="1" applyBorder="1" applyAlignment="1">
      <alignment horizontal="center" vertical="center"/>
    </xf>
    <xf numFmtId="44" fontId="0" fillId="0" borderId="38" xfId="0" applyNumberFormat="1" applyBorder="1" applyAlignment="1">
      <alignment horizontal="center" vertical="center"/>
    </xf>
    <xf numFmtId="44" fontId="0" fillId="0" borderId="10" xfId="0" applyNumberFormat="1" applyBorder="1" applyAlignment="1">
      <alignment horizontal="center" vertical="center"/>
    </xf>
    <xf numFmtId="0" fontId="4" fillId="7" borderId="29" xfId="0" applyFont="1" applyFill="1" applyBorder="1" applyAlignment="1">
      <alignment horizontal="center" vertical="center"/>
    </xf>
    <xf numFmtId="44" fontId="4" fillId="7" borderId="35" xfId="0" applyNumberFormat="1" applyFont="1" applyFill="1"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44" fontId="4" fillId="7" borderId="47" xfId="0" applyNumberFormat="1" applyFont="1" applyFill="1" applyBorder="1" applyAlignment="1">
      <alignment horizontal="center" vertical="center"/>
    </xf>
    <xf numFmtId="44" fontId="0" fillId="0" borderId="43" xfId="0" applyNumberFormat="1" applyBorder="1" applyAlignment="1">
      <alignment horizontal="center" vertical="center"/>
    </xf>
    <xf numFmtId="44" fontId="4" fillId="7" borderId="26" xfId="0" applyNumberFormat="1" applyFont="1" applyFill="1" applyBorder="1" applyAlignment="1">
      <alignment horizontal="center" vertical="center"/>
    </xf>
    <xf numFmtId="8" fontId="15" fillId="6" borderId="1" xfId="0" applyNumberFormat="1" applyFont="1" applyFill="1" applyBorder="1" applyAlignment="1">
      <alignment horizontal="center" vertical="center"/>
    </xf>
    <xf numFmtId="0" fontId="0" fillId="0" borderId="9" xfId="0" applyBorder="1" applyAlignment="1">
      <alignment horizontal="center" vertical="center" wrapText="1"/>
    </xf>
    <xf numFmtId="44" fontId="0" fillId="0" borderId="0" xfId="1" applyFont="1" applyAlignment="1">
      <alignment horizontal="center" vertical="center"/>
    </xf>
    <xf numFmtId="44" fontId="16" fillId="0" borderId="0" xfId="1" applyFont="1" applyAlignment="1">
      <alignment horizontal="center" vertical="center" wrapText="1"/>
    </xf>
    <xf numFmtId="0" fontId="0" fillId="6" borderId="24" xfId="0" applyFill="1" applyBorder="1" applyAlignment="1">
      <alignment horizontal="center" vertical="center"/>
    </xf>
    <xf numFmtId="0" fontId="0" fillId="0" borderId="2" xfId="0" applyBorder="1" applyAlignment="1">
      <alignment horizontal="center" vertical="center"/>
    </xf>
    <xf numFmtId="8" fontId="0" fillId="0" borderId="2" xfId="0" applyNumberFormat="1" applyBorder="1" applyAlignment="1">
      <alignment horizontal="center" vertical="center"/>
    </xf>
    <xf numFmtId="0" fontId="13" fillId="0" borderId="0" xfId="0" applyFont="1" applyAlignment="1">
      <alignment horizontal="center" vertical="center"/>
    </xf>
    <xf numFmtId="44" fontId="12" fillId="0" borderId="0" xfId="0" applyNumberFormat="1" applyFont="1" applyAlignment="1">
      <alignment horizontal="center" vertical="center"/>
    </xf>
    <xf numFmtId="44" fontId="12" fillId="0" borderId="0" xfId="1" applyFont="1" applyBorder="1" applyAlignment="1">
      <alignment horizontal="center" vertical="center"/>
    </xf>
    <xf numFmtId="44" fontId="13" fillId="0" borderId="0" xfId="1" applyFont="1" applyBorder="1" applyAlignment="1">
      <alignment horizontal="center" vertical="center"/>
    </xf>
    <xf numFmtId="14" fontId="9" fillId="0" borderId="10" xfId="0" applyNumberFormat="1" applyFont="1" applyBorder="1" applyAlignment="1">
      <alignment horizontal="center" vertical="center"/>
    </xf>
    <xf numFmtId="14" fontId="9" fillId="0" borderId="13" xfId="0" applyNumberFormat="1" applyFont="1" applyBorder="1" applyAlignment="1">
      <alignment horizontal="center" vertical="center"/>
    </xf>
    <xf numFmtId="14" fontId="9" fillId="0" borderId="32" xfId="0" applyNumberFormat="1"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14" fontId="9" fillId="0" borderId="51" xfId="0" applyNumberFormat="1" applyFont="1" applyBorder="1" applyAlignment="1">
      <alignment horizontal="center" vertical="center"/>
    </xf>
    <xf numFmtId="14" fontId="9" fillId="0" borderId="5" xfId="0" applyNumberFormat="1" applyFont="1" applyBorder="1" applyAlignment="1">
      <alignment horizontal="center" vertical="center"/>
    </xf>
    <xf numFmtId="14" fontId="9" fillId="0" borderId="34" xfId="0" applyNumberFormat="1" applyFont="1" applyBorder="1" applyAlignment="1">
      <alignment horizontal="center" vertical="center"/>
    </xf>
    <xf numFmtId="0" fontId="18" fillId="0" borderId="50" xfId="0" applyFont="1" applyBorder="1" applyAlignment="1">
      <alignment horizontal="center" vertical="center"/>
    </xf>
    <xf numFmtId="0" fontId="18" fillId="8" borderId="35" xfId="0" applyFont="1" applyFill="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53" xfId="0" applyFont="1" applyBorder="1" applyAlignment="1">
      <alignment horizontal="center" vertical="center"/>
    </xf>
    <xf numFmtId="165" fontId="0" fillId="0" borderId="12" xfId="1" applyNumberFormat="1" applyFont="1" applyFill="1" applyBorder="1" applyAlignment="1">
      <alignment horizontal="center" vertical="center"/>
    </xf>
    <xf numFmtId="0" fontId="18" fillId="0" borderId="54" xfId="0" applyFont="1" applyBorder="1" applyAlignment="1">
      <alignment horizontal="center" vertical="center"/>
    </xf>
    <xf numFmtId="8" fontId="19" fillId="0" borderId="0" xfId="0" applyNumberFormat="1" applyFont="1" applyAlignment="1">
      <alignment horizontal="center" vertical="center"/>
    </xf>
    <xf numFmtId="0" fontId="15" fillId="6" borderId="9"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6"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14" fontId="15" fillId="6" borderId="1" xfId="0" applyNumberFormat="1" applyFont="1" applyFill="1" applyBorder="1" applyAlignment="1">
      <alignment horizontal="center" vertical="center"/>
    </xf>
    <xf numFmtId="0" fontId="15" fillId="6" borderId="1" xfId="0" applyFont="1" applyFill="1" applyBorder="1" applyAlignment="1">
      <alignment horizontal="center"/>
    </xf>
    <xf numFmtId="0" fontId="15" fillId="6" borderId="20" xfId="0" applyFont="1" applyFill="1" applyBorder="1" applyAlignment="1">
      <alignment horizontal="center" vertical="center" wrapText="1"/>
    </xf>
    <xf numFmtId="0" fontId="15" fillId="6" borderId="2" xfId="0" applyFont="1" applyFill="1" applyBorder="1" applyAlignment="1">
      <alignment horizontal="center" vertical="center" wrapText="1"/>
    </xf>
    <xf numFmtId="8" fontId="15" fillId="0" borderId="1" xfId="0" applyNumberFormat="1" applyFont="1" applyBorder="1" applyAlignment="1">
      <alignment horizontal="center" vertical="center"/>
    </xf>
    <xf numFmtId="165" fontId="15" fillId="0" borderId="1" xfId="0" applyNumberFormat="1" applyFont="1" applyBorder="1" applyAlignment="1">
      <alignment horizontal="center" vertical="center"/>
    </xf>
    <xf numFmtId="165" fontId="15" fillId="6" borderId="1" xfId="0" applyNumberFormat="1" applyFont="1" applyFill="1" applyBorder="1" applyAlignment="1">
      <alignment horizontal="center" vertical="center"/>
    </xf>
    <xf numFmtId="0" fontId="15" fillId="6" borderId="1" xfId="0" applyFont="1" applyFill="1" applyBorder="1" applyAlignment="1">
      <alignment horizontal="left" wrapText="1"/>
    </xf>
    <xf numFmtId="0" fontId="15" fillId="6" borderId="12" xfId="0" applyFont="1" applyFill="1" applyBorder="1" applyAlignment="1">
      <alignment horizontal="center" vertical="center" wrapText="1"/>
    </xf>
    <xf numFmtId="8" fontId="15" fillId="6" borderId="2" xfId="0" applyNumberFormat="1" applyFont="1" applyFill="1" applyBorder="1" applyAlignment="1">
      <alignment horizontal="center" vertical="center"/>
    </xf>
    <xf numFmtId="0" fontId="15" fillId="4" borderId="9" xfId="0" applyFont="1" applyFill="1" applyBorder="1" applyAlignment="1">
      <alignment horizontal="center" vertical="center" wrapText="1"/>
    </xf>
    <xf numFmtId="0" fontId="15" fillId="4" borderId="1" xfId="0" applyFont="1" applyFill="1" applyBorder="1" applyAlignment="1">
      <alignment horizontal="center" vertical="center"/>
    </xf>
    <xf numFmtId="8" fontId="15" fillId="4" borderId="1" xfId="0" applyNumberFormat="1" applyFont="1" applyFill="1" applyBorder="1" applyAlignment="1">
      <alignment horizontal="center" vertical="center"/>
    </xf>
    <xf numFmtId="14" fontId="15" fillId="4" borderId="1" xfId="0" applyNumberFormat="1" applyFont="1"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left" vertical="center" wrapText="1"/>
    </xf>
    <xf numFmtId="8" fontId="0" fillId="4" borderId="2" xfId="0" applyNumberFormat="1" applyFill="1" applyBorder="1" applyAlignment="1">
      <alignment horizontal="center" vertical="center"/>
    </xf>
    <xf numFmtId="0" fontId="0" fillId="6" borderId="12" xfId="0" applyFill="1" applyBorder="1" applyAlignment="1">
      <alignment horizontal="left" vertical="center" wrapText="1"/>
    </xf>
    <xf numFmtId="0" fontId="15" fillId="4" borderId="1" xfId="0" applyFont="1" applyFill="1" applyBorder="1" applyAlignment="1">
      <alignment horizontal="center" vertical="center" wrapText="1"/>
    </xf>
    <xf numFmtId="14" fontId="15" fillId="4" borderId="1" xfId="0" applyNumberFormat="1" applyFont="1" applyFill="1" applyBorder="1" applyAlignment="1">
      <alignment horizontal="center" vertical="center"/>
    </xf>
    <xf numFmtId="8" fontId="15"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xf>
    <xf numFmtId="166" fontId="15" fillId="4" borderId="1" xfId="0" applyNumberFormat="1" applyFont="1" applyFill="1" applyBorder="1" applyAlignment="1">
      <alignment horizontal="center" vertical="center"/>
    </xf>
    <xf numFmtId="165" fontId="0" fillId="4" borderId="1" xfId="0" applyNumberFormat="1" applyFill="1" applyBorder="1" applyAlignment="1">
      <alignment horizontal="center" vertical="center"/>
    </xf>
    <xf numFmtId="165" fontId="15" fillId="4" borderId="1" xfId="0" applyNumberFormat="1" applyFont="1" applyFill="1" applyBorder="1" applyAlignment="1">
      <alignment horizontal="center" vertical="center"/>
    </xf>
    <xf numFmtId="165" fontId="15" fillId="4" borderId="1" xfId="0" applyNumberFormat="1" applyFont="1" applyFill="1" applyBorder="1" applyAlignment="1">
      <alignment horizontal="center" vertical="center" wrapText="1"/>
    </xf>
    <xf numFmtId="165" fontId="0" fillId="0" borderId="1" xfId="0" applyNumberFormat="1" applyBorder="1" applyAlignment="1">
      <alignment horizontal="center" vertical="center"/>
    </xf>
    <xf numFmtId="8" fontId="0" fillId="0" borderId="12" xfId="0" applyNumberFormat="1" applyBorder="1" applyAlignment="1">
      <alignment horizontal="center" vertical="center"/>
    </xf>
    <xf numFmtId="165" fontId="0" fillId="0" borderId="12" xfId="0" applyNumberFormat="1" applyBorder="1" applyAlignment="1">
      <alignment horizontal="center" vertical="center"/>
    </xf>
    <xf numFmtId="0" fontId="0" fillId="6" borderId="2" xfId="0" applyFill="1" applyBorder="1" applyAlignment="1">
      <alignment horizontal="left" vertical="center" wrapText="1"/>
    </xf>
    <xf numFmtId="0" fontId="0" fillId="0" borderId="20" xfId="0" applyBorder="1" applyAlignment="1">
      <alignment horizontal="center" vertical="center" wrapText="1"/>
    </xf>
    <xf numFmtId="165" fontId="0" fillId="0" borderId="2" xfId="0" applyNumberFormat="1" applyBorder="1" applyAlignment="1">
      <alignment horizontal="center" vertical="center"/>
    </xf>
    <xf numFmtId="0" fontId="0" fillId="0" borderId="12" xfId="0" applyBorder="1" applyAlignment="1">
      <alignment horizontal="center" vertical="center" wrapText="1"/>
    </xf>
    <xf numFmtId="165" fontId="0" fillId="0" borderId="1" xfId="0" applyNumberFormat="1" applyBorder="1" applyAlignment="1">
      <alignment horizontal="center" vertical="center" wrapText="1"/>
    </xf>
    <xf numFmtId="0" fontId="0" fillId="6" borderId="1" xfId="0" applyFill="1" applyBorder="1" applyAlignment="1">
      <alignment horizontal="left" wrapText="1"/>
    </xf>
    <xf numFmtId="164" fontId="0" fillId="0" borderId="1" xfId="0" applyNumberFormat="1" applyBorder="1" applyAlignment="1">
      <alignment horizontal="center" vertical="center"/>
    </xf>
    <xf numFmtId="8" fontId="19" fillId="0" borderId="0" xfId="0" applyNumberFormat="1" applyFont="1" applyAlignment="1">
      <alignment horizontal="center"/>
    </xf>
    <xf numFmtId="0" fontId="0" fillId="4" borderId="9" xfId="0" applyFill="1" applyBorder="1" applyAlignment="1">
      <alignment horizontal="center" vertical="center"/>
    </xf>
    <xf numFmtId="164" fontId="0" fillId="0" borderId="1" xfId="0" applyNumberFormat="1" applyBorder="1" applyAlignment="1">
      <alignment horizontal="center" vertical="center" wrapText="1"/>
    </xf>
    <xf numFmtId="164" fontId="19" fillId="0" borderId="0" xfId="0" applyNumberFormat="1" applyFont="1" applyAlignment="1">
      <alignment horizontal="center" vertical="center" wrapText="1"/>
    </xf>
    <xf numFmtId="165" fontId="19" fillId="0" borderId="0" xfId="0" applyNumberFormat="1" applyFont="1" applyAlignment="1">
      <alignment horizontal="center" vertical="center" wrapText="1"/>
    </xf>
    <xf numFmtId="0" fontId="0" fillId="0" borderId="1" xfId="0" applyBorder="1" applyAlignment="1">
      <alignment horizontal="center" vertical="center" wrapText="1"/>
    </xf>
    <xf numFmtId="14" fontId="0" fillId="0" borderId="2" xfId="0" applyNumberFormat="1" applyBorder="1" applyAlignment="1">
      <alignment horizontal="center" vertical="center" wrapText="1"/>
    </xf>
    <xf numFmtId="0" fontId="4" fillId="5" borderId="54" xfId="0" applyFont="1" applyFill="1" applyBorder="1" applyAlignment="1">
      <alignment horizontal="center" vertical="center"/>
    </xf>
    <xf numFmtId="44" fontId="4" fillId="7" borderId="50" xfId="0" applyNumberFormat="1" applyFont="1" applyFill="1"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4" fillId="7" borderId="35" xfId="0" applyFont="1" applyFill="1" applyBorder="1" applyAlignment="1">
      <alignment horizontal="center" vertical="center"/>
    </xf>
    <xf numFmtId="44" fontId="0" fillId="0" borderId="48" xfId="0" applyNumberFormat="1" applyBorder="1" applyAlignment="1">
      <alignment horizontal="center" vertical="center"/>
    </xf>
    <xf numFmtId="44" fontId="0" fillId="0" borderId="49" xfId="0" applyNumberFormat="1" applyBorder="1" applyAlignment="1">
      <alignment horizontal="center" vertical="center"/>
    </xf>
    <xf numFmtId="44" fontId="0" fillId="0" borderId="24" xfId="0" applyNumberFormat="1" applyBorder="1" applyAlignment="1">
      <alignment horizontal="center" vertical="center"/>
    </xf>
    <xf numFmtId="44" fontId="0" fillId="0" borderId="9" xfId="0" applyNumberFormat="1" applyBorder="1" applyAlignment="1">
      <alignment horizontal="center" vertical="center"/>
    </xf>
    <xf numFmtId="0" fontId="4" fillId="5" borderId="9" xfId="0" applyFont="1" applyFill="1" applyBorder="1" applyAlignment="1">
      <alignment horizontal="center" vertical="center"/>
    </xf>
    <xf numFmtId="0" fontId="4" fillId="5" borderId="38" xfId="0" applyFont="1" applyFill="1" applyBorder="1" applyAlignment="1">
      <alignment horizontal="center" vertical="center"/>
    </xf>
    <xf numFmtId="44" fontId="13" fillId="7" borderId="29" xfId="0" applyNumberFormat="1" applyFont="1" applyFill="1" applyBorder="1" applyAlignment="1">
      <alignment horizontal="center" vertical="center"/>
    </xf>
    <xf numFmtId="0" fontId="4" fillId="5" borderId="10" xfId="0" applyFont="1" applyFill="1" applyBorder="1" applyAlignment="1">
      <alignment horizontal="center" vertical="center"/>
    </xf>
    <xf numFmtId="0" fontId="4" fillId="5" borderId="1" xfId="0" applyFont="1" applyFill="1" applyBorder="1" applyAlignment="1">
      <alignment horizontal="center" vertical="center"/>
    </xf>
    <xf numFmtId="44" fontId="4" fillId="6" borderId="1" xfId="0" applyNumberFormat="1" applyFont="1" applyFill="1" applyBorder="1" applyAlignment="1">
      <alignment horizontal="center" vertical="center"/>
    </xf>
    <xf numFmtId="44" fontId="4" fillId="6" borderId="10" xfId="0" applyNumberFormat="1" applyFont="1" applyFill="1" applyBorder="1" applyAlignment="1">
      <alignment horizontal="center" vertical="center"/>
    </xf>
    <xf numFmtId="0" fontId="4" fillId="5" borderId="5" xfId="0" applyFont="1" applyFill="1" applyBorder="1" applyAlignment="1">
      <alignment horizontal="center" vertical="center"/>
    </xf>
    <xf numFmtId="44" fontId="4" fillId="6" borderId="5" xfId="0" applyNumberFormat="1" applyFont="1" applyFill="1" applyBorder="1" applyAlignment="1">
      <alignment horizontal="center" vertical="center"/>
    </xf>
    <xf numFmtId="44" fontId="13" fillId="7" borderId="47" xfId="0" applyNumberFormat="1" applyFont="1" applyFill="1" applyBorder="1" applyAlignment="1">
      <alignment horizontal="center" vertical="center"/>
    </xf>
    <xf numFmtId="44" fontId="0" fillId="0" borderId="20" xfId="0" applyNumberFormat="1" applyBorder="1" applyAlignment="1">
      <alignment horizontal="center" vertical="center"/>
    </xf>
    <xf numFmtId="44" fontId="4" fillId="2" borderId="27" xfId="0" applyNumberFormat="1" applyFont="1" applyFill="1" applyBorder="1" applyAlignment="1">
      <alignment horizontal="center" vertical="center"/>
    </xf>
    <xf numFmtId="14" fontId="15" fillId="6" borderId="1" xfId="0" applyNumberFormat="1" applyFont="1" applyFill="1" applyBorder="1" applyAlignment="1">
      <alignment horizontal="center" vertical="center" wrapText="1"/>
    </xf>
    <xf numFmtId="165" fontId="0" fillId="4" borderId="1" xfId="0" applyNumberFormat="1" applyFill="1" applyBorder="1" applyAlignment="1">
      <alignment horizontal="center" vertical="center" wrapText="1"/>
    </xf>
    <xf numFmtId="8" fontId="0" fillId="4" borderId="1" xfId="0" applyNumberFormat="1" applyFill="1" applyBorder="1" applyAlignment="1">
      <alignment horizontal="center" vertical="center" wrapText="1"/>
    </xf>
    <xf numFmtId="8" fontId="0" fillId="4" borderId="12" xfId="0" applyNumberFormat="1" applyFill="1" applyBorder="1" applyAlignment="1">
      <alignment horizontal="center" vertical="center"/>
    </xf>
    <xf numFmtId="14" fontId="0" fillId="4" borderId="2" xfId="0" applyNumberFormat="1" applyFill="1" applyBorder="1" applyAlignment="1">
      <alignment horizontal="center" vertical="center"/>
    </xf>
    <xf numFmtId="165" fontId="0" fillId="4" borderId="12" xfId="0" applyNumberFormat="1" applyFill="1" applyBorder="1" applyAlignment="1">
      <alignment horizontal="center" vertical="center"/>
    </xf>
    <xf numFmtId="14" fontId="0" fillId="6" borderId="12" xfId="0" applyNumberFormat="1" applyFill="1" applyBorder="1" applyAlignment="1">
      <alignment horizontal="center" vertical="center" wrapText="1"/>
    </xf>
    <xf numFmtId="164" fontId="0" fillId="4" borderId="1" xfId="0" applyNumberFormat="1" applyFill="1" applyBorder="1" applyAlignment="1">
      <alignment horizontal="center" vertical="center"/>
    </xf>
    <xf numFmtId="164" fontId="0" fillId="4" borderId="12" xfId="0" applyNumberFormat="1" applyFill="1" applyBorder="1" applyAlignment="1">
      <alignment horizontal="center" vertical="center"/>
    </xf>
    <xf numFmtId="164" fontId="0" fillId="6" borderId="2" xfId="0" applyNumberFormat="1" applyFill="1" applyBorder="1" applyAlignment="1">
      <alignment horizontal="center" vertical="center"/>
    </xf>
    <xf numFmtId="164" fontId="0" fillId="4" borderId="2" xfId="0" applyNumberFormat="1" applyFill="1" applyBorder="1" applyAlignment="1">
      <alignment horizontal="center" vertical="center"/>
    </xf>
    <xf numFmtId="0" fontId="13" fillId="7" borderId="36" xfId="0" applyFont="1" applyFill="1" applyBorder="1" applyAlignment="1">
      <alignment horizontal="center" vertical="center" wrapText="1"/>
    </xf>
    <xf numFmtId="0" fontId="13" fillId="7" borderId="37" xfId="0" applyFont="1" applyFill="1" applyBorder="1" applyAlignment="1">
      <alignment horizontal="center" vertical="center" wrapText="1"/>
    </xf>
    <xf numFmtId="44" fontId="13" fillId="7" borderId="25" xfId="0" applyNumberFormat="1" applyFont="1" applyFill="1" applyBorder="1" applyAlignment="1">
      <alignment horizontal="center" vertical="center"/>
    </xf>
    <xf numFmtId="44" fontId="13" fillId="7" borderId="27" xfId="0" applyNumberFormat="1" applyFont="1" applyFill="1" applyBorder="1" applyAlignment="1">
      <alignment horizontal="center" vertical="center"/>
    </xf>
    <xf numFmtId="0" fontId="2" fillId="6" borderId="9" xfId="0" applyFont="1" applyFill="1" applyBorder="1" applyAlignment="1">
      <alignment horizontal="center" vertical="center" wrapText="1"/>
    </xf>
    <xf numFmtId="0" fontId="2" fillId="6" borderId="11" xfId="0" applyFont="1" applyFill="1" applyBorder="1" applyAlignment="1">
      <alignment horizontal="center" vertical="center" wrapText="1"/>
    </xf>
    <xf numFmtId="8" fontId="0" fillId="6" borderId="12" xfId="0" applyNumberFormat="1" applyFill="1" applyBorder="1" applyAlignment="1">
      <alignment horizontal="center"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14" fontId="12" fillId="9" borderId="1" xfId="0" applyNumberFormat="1" applyFont="1" applyFill="1" applyBorder="1" applyAlignment="1" applyProtection="1">
      <alignment horizontal="center" vertical="center"/>
      <protection locked="0"/>
    </xf>
    <xf numFmtId="165" fontId="12" fillId="9" borderId="10" xfId="0" applyNumberFormat="1" applyFont="1" applyFill="1" applyBorder="1" applyAlignment="1" applyProtection="1">
      <alignment horizontal="center" vertical="center"/>
      <protection locked="0"/>
    </xf>
    <xf numFmtId="14" fontId="12" fillId="9" borderId="12" xfId="0" applyNumberFormat="1" applyFont="1" applyFill="1" applyBorder="1" applyAlignment="1" applyProtection="1">
      <alignment horizontal="center" vertical="center"/>
      <protection locked="0"/>
    </xf>
    <xf numFmtId="165" fontId="12" fillId="9" borderId="13" xfId="0" applyNumberFormat="1" applyFont="1" applyFill="1" applyBorder="1" applyAlignment="1" applyProtection="1">
      <alignment horizontal="center" vertical="center"/>
      <protection locked="0"/>
    </xf>
    <xf numFmtId="2" fontId="12" fillId="9" borderId="12" xfId="0" applyNumberFormat="1" applyFont="1" applyFill="1" applyBorder="1" applyAlignment="1" applyProtection="1">
      <alignment horizontal="center" vertical="center"/>
      <protection locked="0"/>
    </xf>
    <xf numFmtId="164" fontId="0" fillId="6" borderId="1" xfId="0" applyNumberFormat="1" applyFill="1" applyBorder="1" applyAlignment="1">
      <alignment horizontal="center" vertical="center" wrapText="1"/>
    </xf>
    <xf numFmtId="164" fontId="0" fillId="6" borderId="12" xfId="0" applyNumberFormat="1" applyFill="1" applyBorder="1" applyAlignment="1">
      <alignment horizontal="center" vertical="center" wrapText="1"/>
    </xf>
    <xf numFmtId="165" fontId="0" fillId="6" borderId="1" xfId="1" applyNumberFormat="1" applyFont="1" applyFill="1" applyBorder="1" applyAlignment="1">
      <alignment horizontal="center" vertical="center"/>
    </xf>
    <xf numFmtId="0" fontId="0" fillId="6" borderId="11" xfId="0" applyFill="1" applyBorder="1" applyAlignment="1">
      <alignment horizontal="center" vertical="center" wrapText="1"/>
    </xf>
    <xf numFmtId="0" fontId="0" fillId="6" borderId="12" xfId="0" applyFill="1" applyBorder="1" applyAlignment="1">
      <alignment horizontal="center" vertical="center"/>
    </xf>
    <xf numFmtId="8" fontId="0" fillId="6" borderId="12" xfId="0" applyNumberFormat="1" applyFill="1" applyBorder="1" applyAlignment="1">
      <alignment horizontal="center" vertical="center"/>
    </xf>
    <xf numFmtId="0" fontId="0" fillId="6" borderId="12" xfId="0" applyFill="1" applyBorder="1" applyAlignment="1">
      <alignment horizontal="center" vertical="center" wrapText="1"/>
    </xf>
    <xf numFmtId="2" fontId="12" fillId="9" borderId="1" xfId="0" applyNumberFormat="1" applyFont="1" applyFill="1" applyBorder="1" applyAlignment="1" applyProtection="1">
      <alignment horizontal="center" vertical="center"/>
      <protection locked="0"/>
    </xf>
    <xf numFmtId="8" fontId="0" fillId="6" borderId="2" xfId="0" applyNumberFormat="1" applyFill="1" applyBorder="1" applyAlignment="1">
      <alignment horizontal="center" vertical="center"/>
    </xf>
    <xf numFmtId="8" fontId="0" fillId="6" borderId="1" xfId="0" applyNumberFormat="1" applyFill="1" applyBorder="1" applyAlignment="1">
      <alignment horizontal="center" vertical="center"/>
    </xf>
    <xf numFmtId="0" fontId="0" fillId="6" borderId="9"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65" fontId="0" fillId="4" borderId="1" xfId="1" applyNumberFormat="1" applyFont="1" applyFill="1" applyBorder="1" applyAlignment="1">
      <alignment horizontal="center" vertical="center"/>
    </xf>
    <xf numFmtId="0" fontId="0" fillId="4" borderId="11" xfId="0" applyFill="1" applyBorder="1" applyAlignment="1">
      <alignment horizontal="center" vertical="center" wrapText="1"/>
    </xf>
    <xf numFmtId="0" fontId="0" fillId="4" borderId="12" xfId="0" applyFill="1" applyBorder="1" applyAlignment="1">
      <alignment horizontal="center" vertical="center"/>
    </xf>
    <xf numFmtId="0" fontId="0" fillId="4" borderId="12" xfId="0" applyFill="1" applyBorder="1" applyAlignment="1">
      <alignment horizontal="center" vertical="center" wrapText="1"/>
    </xf>
    <xf numFmtId="14" fontId="0" fillId="4" borderId="12" xfId="0" applyNumberFormat="1" applyFill="1" applyBorder="1" applyAlignment="1">
      <alignment horizontal="center" vertical="center" wrapText="1"/>
    </xf>
    <xf numFmtId="14" fontId="0" fillId="6" borderId="2" xfId="0" applyNumberFormat="1" applyFill="1" applyBorder="1" applyAlignment="1">
      <alignment horizontal="center" vertical="center"/>
    </xf>
    <xf numFmtId="165" fontId="0" fillId="6" borderId="2" xfId="0" applyNumberFormat="1" applyFill="1" applyBorder="1" applyAlignment="1">
      <alignment horizontal="center" vertical="center"/>
    </xf>
    <xf numFmtId="165" fontId="0" fillId="4" borderId="2" xfId="0" applyNumberFormat="1" applyFill="1" applyBorder="1" applyAlignment="1">
      <alignment horizontal="center" vertical="center"/>
    </xf>
    <xf numFmtId="14" fontId="7" fillId="4" borderId="1" xfId="0" applyNumberFormat="1" applyFont="1" applyFill="1" applyBorder="1" applyAlignment="1">
      <alignment horizontal="center" vertical="center" wrapText="1"/>
    </xf>
    <xf numFmtId="0" fontId="0" fillId="0" borderId="12" xfId="0" applyBorder="1" applyAlignment="1">
      <alignment horizontal="center" vertical="center"/>
    </xf>
    <xf numFmtId="14" fontId="12" fillId="9" borderId="1" xfId="0" applyNumberFormat="1" applyFont="1" applyFill="1" applyBorder="1" applyAlignment="1" applyProtection="1">
      <alignment horizontal="center" vertical="center" wrapText="1"/>
      <protection locked="0"/>
    </xf>
    <xf numFmtId="2" fontId="12" fillId="9" borderId="1" xfId="0" applyNumberFormat="1" applyFont="1" applyFill="1" applyBorder="1" applyAlignment="1" applyProtection="1">
      <alignment horizontal="center" vertical="center" wrapText="1"/>
      <protection locked="0"/>
    </xf>
    <xf numFmtId="165" fontId="12" fillId="9" borderId="10" xfId="0" applyNumberFormat="1" applyFont="1" applyFill="1" applyBorder="1" applyAlignment="1" applyProtection="1">
      <alignment horizontal="center" vertical="center" wrapText="1"/>
      <protection locked="0"/>
    </xf>
    <xf numFmtId="14" fontId="12" fillId="9" borderId="12" xfId="0" applyNumberFormat="1" applyFont="1" applyFill="1" applyBorder="1" applyAlignment="1" applyProtection="1">
      <alignment horizontal="center" vertical="center" wrapText="1"/>
      <protection locked="0"/>
    </xf>
    <xf numFmtId="2" fontId="12" fillId="9" borderId="12" xfId="0" applyNumberFormat="1" applyFont="1" applyFill="1" applyBorder="1" applyAlignment="1" applyProtection="1">
      <alignment horizontal="center" vertical="center" wrapText="1"/>
      <protection locked="0"/>
    </xf>
    <xf numFmtId="165" fontId="12" fillId="9" borderId="13" xfId="0" applyNumberFormat="1" applyFont="1" applyFill="1" applyBorder="1" applyAlignment="1" applyProtection="1">
      <alignment horizontal="center" vertical="center" wrapText="1"/>
      <protection locked="0"/>
    </xf>
    <xf numFmtId="165" fontId="15" fillId="6" borderId="1" xfId="0" applyNumberFormat="1" applyFont="1" applyFill="1" applyBorder="1" applyAlignment="1">
      <alignment horizontal="center" vertical="center" wrapText="1"/>
    </xf>
    <xf numFmtId="165" fontId="15" fillId="6" borderId="2" xfId="0" applyNumberFormat="1" applyFont="1" applyFill="1" applyBorder="1" applyAlignment="1">
      <alignment horizontal="center" vertical="center" wrapText="1"/>
    </xf>
    <xf numFmtId="14" fontId="12" fillId="9" borderId="2" xfId="0" applyNumberFormat="1" applyFont="1" applyFill="1" applyBorder="1" applyAlignment="1" applyProtection="1">
      <alignment horizontal="center" vertical="center" wrapText="1"/>
      <protection locked="0"/>
    </xf>
    <xf numFmtId="2" fontId="12" fillId="9" borderId="2" xfId="0" applyNumberFormat="1" applyFont="1" applyFill="1" applyBorder="1" applyAlignment="1" applyProtection="1">
      <alignment horizontal="center" vertical="center" wrapText="1"/>
      <protection locked="0"/>
    </xf>
    <xf numFmtId="165" fontId="12" fillId="9" borderId="24" xfId="0" applyNumberFormat="1" applyFont="1" applyFill="1" applyBorder="1" applyAlignment="1" applyProtection="1">
      <alignment horizontal="center" vertical="center" wrapText="1"/>
      <protection locked="0"/>
    </xf>
    <xf numFmtId="44" fontId="14" fillId="7" borderId="30" xfId="0" applyNumberFormat="1" applyFont="1" applyFill="1" applyBorder="1" applyAlignment="1">
      <alignment vertical="center"/>
    </xf>
    <xf numFmtId="0" fontId="0" fillId="0" borderId="13" xfId="0" applyBorder="1" applyAlignment="1">
      <alignment horizontal="center" vertical="center"/>
    </xf>
    <xf numFmtId="0" fontId="4" fillId="5" borderId="8" xfId="0" applyFont="1" applyFill="1" applyBorder="1" applyAlignment="1">
      <alignment horizontal="center" vertical="center"/>
    </xf>
    <xf numFmtId="0" fontId="4" fillId="5" borderId="14" xfId="0" applyFont="1" applyFill="1" applyBorder="1" applyAlignment="1">
      <alignment horizontal="center" vertical="center"/>
    </xf>
    <xf numFmtId="0" fontId="14" fillId="7" borderId="29" xfId="0" applyFont="1" applyFill="1" applyBorder="1" applyAlignment="1">
      <alignment horizontal="center" vertical="center"/>
    </xf>
    <xf numFmtId="0" fontId="4" fillId="5" borderId="7" xfId="0" applyFont="1" applyFill="1" applyBorder="1" applyAlignment="1">
      <alignment horizontal="center" vertical="center"/>
    </xf>
    <xf numFmtId="44" fontId="13" fillId="7" borderId="25" xfId="0" applyNumberFormat="1" applyFont="1" applyFill="1"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0" fillId="4" borderId="9" xfId="0" applyFill="1" applyBorder="1" applyAlignment="1">
      <alignment horizontal="center" vertical="center" wrapText="1"/>
    </xf>
    <xf numFmtId="0" fontId="0" fillId="4" borderId="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166" fontId="0" fillId="6" borderId="2" xfId="1" applyNumberFormat="1" applyFont="1" applyFill="1" applyBorder="1" applyAlignment="1">
      <alignment horizontal="center" vertical="center"/>
    </xf>
    <xf numFmtId="165" fontId="0" fillId="6" borderId="2" xfId="1"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65" fontId="0" fillId="0" borderId="1" xfId="1" applyNumberFormat="1" applyFont="1" applyFill="1" applyBorder="1" applyAlignment="1">
      <alignment horizontal="center" vertical="center"/>
    </xf>
    <xf numFmtId="0" fontId="0" fillId="0" borderId="10" xfId="0" applyBorder="1" applyAlignment="1">
      <alignment horizontal="center" vertical="center"/>
    </xf>
    <xf numFmtId="0" fontId="0" fillId="4" borderId="13" xfId="0" applyFill="1"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0" xfId="0" applyBorder="1" applyAlignment="1">
      <alignment horizontal="center" vertical="center"/>
    </xf>
    <xf numFmtId="0" fontId="15" fillId="6" borderId="12" xfId="0" applyFont="1" applyFill="1" applyBorder="1" applyAlignment="1">
      <alignment horizontal="center" vertical="center"/>
    </xf>
    <xf numFmtId="0" fontId="15" fillId="4" borderId="20" xfId="0" applyFont="1" applyFill="1" applyBorder="1" applyAlignment="1">
      <alignment horizontal="center" vertical="center" wrapText="1"/>
    </xf>
    <xf numFmtId="0" fontId="15" fillId="4" borderId="2" xfId="0" applyFont="1" applyFill="1" applyBorder="1" applyAlignment="1">
      <alignment horizontal="center" vertical="center"/>
    </xf>
    <xf numFmtId="8" fontId="15" fillId="4" borderId="2" xfId="0" applyNumberFormat="1" applyFont="1" applyFill="1" applyBorder="1" applyAlignment="1">
      <alignment horizontal="center" vertical="center"/>
    </xf>
    <xf numFmtId="165" fontId="15" fillId="4" borderId="2" xfId="0" applyNumberFormat="1" applyFont="1" applyFill="1" applyBorder="1" applyAlignment="1">
      <alignment horizontal="center" vertical="center"/>
    </xf>
    <xf numFmtId="14" fontId="15" fillId="4" borderId="2" xfId="0" applyNumberFormat="1" applyFont="1" applyFill="1" applyBorder="1" applyAlignment="1">
      <alignment horizontal="center" vertical="center"/>
    </xf>
    <xf numFmtId="44" fontId="16" fillId="0" borderId="0" xfId="1" applyFont="1" applyAlignment="1">
      <alignment horizontal="center" vertical="center"/>
    </xf>
    <xf numFmtId="0" fontId="21"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44" fontId="0" fillId="0" borderId="0" xfId="0" applyNumberFormat="1" applyAlignment="1">
      <alignment horizontal="center" vertical="center"/>
    </xf>
    <xf numFmtId="0" fontId="0" fillId="4" borderId="0" xfId="0" applyFill="1" applyAlignment="1">
      <alignment horizontal="center" vertical="center" wrapText="1"/>
    </xf>
    <xf numFmtId="166" fontId="4" fillId="0" borderId="0" xfId="0" applyNumberFormat="1" applyFont="1" applyAlignment="1">
      <alignment horizontal="center" vertical="center"/>
    </xf>
    <xf numFmtId="0" fontId="0" fillId="4" borderId="0" xfId="0" applyFill="1" applyAlignment="1">
      <alignment horizontal="center" vertical="center"/>
    </xf>
    <xf numFmtId="166" fontId="5" fillId="4" borderId="0" xfId="0" applyNumberFormat="1" applyFont="1" applyFill="1" applyAlignment="1">
      <alignment horizontal="center" vertical="center"/>
    </xf>
    <xf numFmtId="166" fontId="0" fillId="4" borderId="0" xfId="0" applyNumberFormat="1" applyFill="1" applyAlignment="1">
      <alignment horizontal="center" vertical="center"/>
    </xf>
    <xf numFmtId="164" fontId="0" fillId="4" borderId="0" xfId="0" applyNumberFormat="1" applyFill="1" applyAlignment="1">
      <alignment horizontal="center" vertical="center"/>
    </xf>
    <xf numFmtId="0" fontId="3" fillId="4" borderId="0" xfId="0" applyFont="1" applyFill="1" applyAlignment="1">
      <alignment horizontal="center" vertical="center"/>
    </xf>
    <xf numFmtId="166" fontId="3" fillId="4" borderId="0" xfId="0" applyNumberFormat="1" applyFont="1" applyFill="1" applyAlignment="1">
      <alignment horizontal="center" vertical="center"/>
    </xf>
    <xf numFmtId="165" fontId="0" fillId="0" borderId="0" xfId="0" applyNumberFormat="1" applyAlignment="1">
      <alignment horizontal="center" vertical="center"/>
    </xf>
    <xf numFmtId="0" fontId="2" fillId="6" borderId="1" xfId="0" applyFont="1" applyFill="1" applyBorder="1" applyAlignment="1">
      <alignment horizontal="center" vertical="center" wrapText="1"/>
    </xf>
    <xf numFmtId="0" fontId="0" fillId="6" borderId="10" xfId="0"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0" borderId="9" xfId="0" applyFont="1" applyBorder="1" applyAlignment="1">
      <alignment horizontal="center" vertical="center" wrapText="1"/>
    </xf>
    <xf numFmtId="14" fontId="0" fillId="4" borderId="1" xfId="0" applyNumberFormat="1"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 xfId="0" applyFont="1" applyFill="1" applyBorder="1" applyAlignment="1">
      <alignment horizontal="center" vertical="center" wrapText="1"/>
    </xf>
    <xf numFmtId="165" fontId="0" fillId="4" borderId="1" xfId="0" applyNumberFormat="1"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1" xfId="0" applyFont="1" applyFill="1" applyBorder="1" applyAlignment="1">
      <alignment horizontal="center" vertical="center" wrapText="1"/>
    </xf>
    <xf numFmtId="165" fontId="0" fillId="6" borderId="1" xfId="0" applyNumberFormat="1" applyFont="1" applyFill="1" applyBorder="1" applyAlignment="1">
      <alignment horizontal="center" vertical="center" wrapText="1"/>
    </xf>
    <xf numFmtId="14" fontId="0" fillId="6"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8" fontId="0" fillId="6" borderId="1" xfId="0" applyNumberFormat="1" applyFill="1" applyBorder="1" applyAlignment="1">
      <alignment horizontal="center" vertical="center" wrapText="1"/>
    </xf>
    <xf numFmtId="165" fontId="4" fillId="0" borderId="0" xfId="1" applyNumberFormat="1" applyFont="1" applyAlignment="1">
      <alignment horizontal="center" vertical="center" wrapText="1"/>
    </xf>
    <xf numFmtId="0" fontId="0" fillId="4" borderId="10" xfId="0" applyFill="1" applyBorder="1" applyAlignment="1">
      <alignment horizontal="center" vertical="center"/>
    </xf>
    <xf numFmtId="0" fontId="0" fillId="4" borderId="1" xfId="0" applyFill="1" applyBorder="1" applyAlignment="1">
      <alignment horizontal="center" wrapText="1"/>
    </xf>
    <xf numFmtId="0" fontId="0" fillId="0" borderId="2" xfId="0" applyBorder="1" applyAlignment="1">
      <alignment horizontal="center" vertical="center" wrapText="1"/>
    </xf>
    <xf numFmtId="0" fontId="0" fillId="0" borderId="24" xfId="0" applyBorder="1" applyAlignment="1">
      <alignment horizontal="center" vertical="center"/>
    </xf>
    <xf numFmtId="8" fontId="4" fillId="0" borderId="0" xfId="0" applyNumberFormat="1" applyFont="1" applyAlignment="1">
      <alignment horizontal="center"/>
    </xf>
    <xf numFmtId="8" fontId="0" fillId="4" borderId="12" xfId="0" applyNumberFormat="1" applyFill="1" applyBorder="1" applyAlignment="1">
      <alignment horizontal="center" vertical="center" wrapText="1"/>
    </xf>
    <xf numFmtId="14" fontId="0" fillId="4" borderId="12" xfId="0" applyNumberFormat="1" applyFill="1" applyBorder="1" applyAlignment="1">
      <alignment horizontal="center" vertical="center"/>
    </xf>
    <xf numFmtId="0" fontId="0" fillId="4" borderId="1" xfId="0" applyFill="1" applyBorder="1" applyAlignment="1">
      <alignment horizontal="left" vertical="center"/>
    </xf>
    <xf numFmtId="0" fontId="6"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1" xfId="0" applyFont="1" applyFill="1" applyBorder="1" applyAlignment="1">
      <alignment horizontal="center" vertical="center"/>
    </xf>
    <xf numFmtId="8" fontId="4" fillId="0" borderId="0" xfId="0" applyNumberFormat="1" applyFont="1" applyAlignment="1">
      <alignment horizontal="center" vertical="center"/>
    </xf>
    <xf numFmtId="14" fontId="2" fillId="6" borderId="12" xfId="0" applyNumberFormat="1" applyFont="1" applyFill="1" applyBorder="1" applyAlignment="1">
      <alignment horizontal="center" vertical="center"/>
    </xf>
    <xf numFmtId="0" fontId="0" fillId="6" borderId="12" xfId="0" applyFill="1" applyBorder="1" applyAlignment="1">
      <alignment horizontal="center" wrapText="1"/>
    </xf>
    <xf numFmtId="165" fontId="4" fillId="0" borderId="0" xfId="0" applyNumberFormat="1" applyFont="1" applyAlignment="1">
      <alignment horizontal="center" vertical="center"/>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4" fontId="7" fillId="6" borderId="1" xfId="0" applyNumberFormat="1" applyFont="1" applyFill="1" applyBorder="1" applyAlignment="1">
      <alignment horizontal="center" vertical="center" wrapText="1"/>
    </xf>
    <xf numFmtId="14" fontId="7" fillId="6" borderId="12" xfId="0" applyNumberFormat="1" applyFont="1" applyFill="1"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6" borderId="11" xfId="0" applyFill="1" applyBorder="1" applyAlignment="1">
      <alignment horizontal="center" vertical="center"/>
    </xf>
    <xf numFmtId="164" fontId="0" fillId="4" borderId="1" xfId="0" applyNumberFormat="1" applyFill="1" applyBorder="1" applyAlignment="1">
      <alignment horizontal="center" vertical="center" wrapText="1"/>
    </xf>
    <xf numFmtId="164" fontId="0" fillId="4" borderId="12" xfId="0" applyNumberForma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1" xfId="0" applyFont="1" applyFill="1" applyBorder="1" applyAlignment="1">
      <alignment horizontal="center" vertical="center"/>
    </xf>
    <xf numFmtId="165" fontId="17" fillId="6" borderId="1" xfId="0" applyNumberFormat="1" applyFont="1" applyFill="1" applyBorder="1" applyAlignment="1">
      <alignment horizontal="center" vertical="center" wrapText="1"/>
    </xf>
    <xf numFmtId="14" fontId="17" fillId="6" borderId="1" xfId="0" applyNumberFormat="1"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165" fontId="17" fillId="4" borderId="1" xfId="0" applyNumberFormat="1" applyFont="1" applyFill="1" applyBorder="1" applyAlignment="1">
      <alignment horizontal="center" vertical="center" wrapText="1"/>
    </xf>
    <xf numFmtId="14" fontId="17" fillId="4"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44" fontId="13" fillId="7" borderId="35" xfId="0" applyNumberFormat="1" applyFont="1" applyFill="1" applyBorder="1" applyAlignment="1">
      <alignment horizontal="center" vertical="center"/>
    </xf>
    <xf numFmtId="44" fontId="13" fillId="6" borderId="6" xfId="0" applyNumberFormat="1" applyFont="1" applyFill="1" applyBorder="1" applyAlignment="1">
      <alignment horizontal="center" vertical="center"/>
    </xf>
    <xf numFmtId="44" fontId="13" fillId="6" borderId="40" xfId="0" applyNumberFormat="1" applyFont="1" applyFill="1" applyBorder="1" applyAlignment="1">
      <alignment horizontal="center" vertical="center"/>
    </xf>
    <xf numFmtId="44" fontId="13" fillId="6" borderId="9" xfId="0" applyNumberFormat="1" applyFont="1" applyFill="1" applyBorder="1" applyAlignment="1">
      <alignment horizontal="center" vertical="center"/>
    </xf>
    <xf numFmtId="44" fontId="13" fillId="6" borderId="41" xfId="0" applyNumberFormat="1" applyFont="1" applyFill="1" applyBorder="1" applyAlignment="1">
      <alignment horizontal="center" vertical="center"/>
    </xf>
    <xf numFmtId="44" fontId="13" fillId="6" borderId="20" xfId="0" applyNumberFormat="1" applyFont="1" applyFill="1" applyBorder="1" applyAlignment="1">
      <alignment horizontal="center" vertical="center"/>
    </xf>
    <xf numFmtId="44" fontId="13" fillId="6" borderId="42" xfId="0" applyNumberFormat="1" applyFont="1" applyFill="1" applyBorder="1" applyAlignment="1">
      <alignment horizontal="center" vertical="center"/>
    </xf>
    <xf numFmtId="0" fontId="9" fillId="0" borderId="0" xfId="0" applyFont="1" applyAlignment="1" applyProtection="1">
      <alignment horizontal="center" vertical="center"/>
    </xf>
    <xf numFmtId="0" fontId="12" fillId="0" borderId="0" xfId="0" applyFont="1" applyAlignment="1" applyProtection="1">
      <alignment horizontal="center" vertical="center"/>
    </xf>
    <xf numFmtId="0" fontId="3" fillId="5" borderId="9"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14" fontId="3" fillId="5" borderId="10" xfId="0" applyNumberFormat="1" applyFont="1" applyFill="1" applyBorder="1" applyAlignment="1" applyProtection="1">
      <alignment horizontal="center" vertical="center" wrapText="1"/>
    </xf>
    <xf numFmtId="14" fontId="9" fillId="0" borderId="0" xfId="0" applyNumberFormat="1" applyFont="1" applyAlignment="1" applyProtection="1">
      <alignment horizontal="center" vertical="center"/>
    </xf>
    <xf numFmtId="0" fontId="0" fillId="6" borderId="9" xfId="0"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165" fontId="0" fillId="6" borderId="1" xfId="1" applyNumberFormat="1" applyFont="1" applyFill="1" applyBorder="1" applyAlignment="1" applyProtection="1">
      <alignment horizontal="center" vertical="center" wrapText="1"/>
    </xf>
    <xf numFmtId="14" fontId="0" fillId="6" borderId="38" xfId="0" applyNumberFormat="1" applyFill="1" applyBorder="1" applyAlignment="1" applyProtection="1">
      <alignment horizontal="center" vertical="center" wrapText="1"/>
    </xf>
    <xf numFmtId="0" fontId="0" fillId="6" borderId="11" xfId="0" applyFill="1" applyBorder="1" applyAlignment="1" applyProtection="1">
      <alignment horizontal="center" vertical="center" wrapText="1"/>
    </xf>
    <xf numFmtId="0" fontId="0" fillId="6" borderId="12" xfId="0" applyFill="1" applyBorder="1" applyAlignment="1" applyProtection="1">
      <alignment horizontal="center" vertical="center" wrapText="1"/>
    </xf>
    <xf numFmtId="165" fontId="0" fillId="6" borderId="12" xfId="1" applyNumberFormat="1" applyFont="1" applyFill="1" applyBorder="1" applyAlignment="1" applyProtection="1">
      <alignment horizontal="center" vertical="center" wrapText="1"/>
    </xf>
    <xf numFmtId="165" fontId="11" fillId="10" borderId="46" xfId="0" applyNumberFormat="1" applyFont="1" applyFill="1" applyBorder="1" applyAlignment="1" applyProtection="1">
      <alignment horizontal="center" vertical="center"/>
    </xf>
    <xf numFmtId="0" fontId="15" fillId="6" borderId="9" xfId="0" applyFont="1" applyFill="1" applyBorder="1" applyAlignment="1" applyProtection="1">
      <alignment horizontal="center" vertical="center" wrapText="1"/>
    </xf>
    <xf numFmtId="0" fontId="15" fillId="6" borderId="1" xfId="0" applyFont="1" applyFill="1" applyBorder="1" applyAlignment="1" applyProtection="1">
      <alignment horizontal="center" vertical="center" wrapText="1"/>
    </xf>
    <xf numFmtId="0" fontId="15" fillId="6" borderId="1" xfId="0" applyFont="1" applyFill="1" applyBorder="1" applyAlignment="1" applyProtection="1">
      <alignment horizontal="left" vertical="center" wrapText="1"/>
    </xf>
    <xf numFmtId="8" fontId="15" fillId="6" borderId="1" xfId="0" applyNumberFormat="1" applyFont="1" applyFill="1" applyBorder="1" applyAlignment="1" applyProtection="1">
      <alignment horizontal="center" vertical="center" wrapText="1"/>
    </xf>
    <xf numFmtId="14" fontId="15" fillId="6" borderId="38" xfId="0" applyNumberFormat="1" applyFont="1" applyFill="1" applyBorder="1" applyAlignment="1" applyProtection="1">
      <alignment horizontal="center" vertical="center" wrapText="1"/>
    </xf>
    <xf numFmtId="165" fontId="15" fillId="6" borderId="1" xfId="0" applyNumberFormat="1" applyFont="1" applyFill="1" applyBorder="1" applyAlignment="1" applyProtection="1">
      <alignment horizontal="center" vertical="center" wrapText="1"/>
    </xf>
    <xf numFmtId="0" fontId="15" fillId="6" borderId="1" xfId="0" applyFont="1" applyFill="1" applyBorder="1" applyAlignment="1" applyProtection="1">
      <alignment horizontal="left" wrapText="1"/>
    </xf>
    <xf numFmtId="0" fontId="15" fillId="6" borderId="20" xfId="0" applyFont="1" applyFill="1" applyBorder="1" applyAlignment="1" applyProtection="1">
      <alignment horizontal="center" vertical="center" wrapText="1"/>
    </xf>
    <xf numFmtId="0" fontId="15" fillId="6" borderId="2" xfId="0" applyFont="1" applyFill="1" applyBorder="1" applyAlignment="1" applyProtection="1">
      <alignment horizontal="center" vertical="center" wrapText="1"/>
    </xf>
    <xf numFmtId="165" fontId="15" fillId="6" borderId="2" xfId="0" applyNumberFormat="1" applyFont="1" applyFill="1" applyBorder="1" applyAlignment="1" applyProtection="1">
      <alignment horizontal="center" vertical="center" wrapText="1"/>
    </xf>
    <xf numFmtId="14" fontId="15" fillId="6" borderId="43" xfId="0" applyNumberFormat="1" applyFont="1" applyFill="1" applyBorder="1" applyAlignment="1" applyProtection="1">
      <alignment horizontal="center" vertical="center" wrapText="1"/>
    </xf>
    <xf numFmtId="0" fontId="15" fillId="6" borderId="11" xfId="0" applyFont="1" applyFill="1" applyBorder="1" applyAlignment="1" applyProtection="1">
      <alignment horizontal="center" vertical="center" wrapText="1"/>
    </xf>
    <xf numFmtId="0" fontId="15" fillId="6" borderId="12" xfId="0" applyFont="1" applyFill="1" applyBorder="1" applyAlignment="1" applyProtection="1">
      <alignment horizontal="center" vertical="center" wrapText="1"/>
    </xf>
    <xf numFmtId="8" fontId="15" fillId="6" borderId="12" xfId="0" applyNumberFormat="1" applyFont="1" applyFill="1" applyBorder="1" applyAlignment="1" applyProtection="1">
      <alignment horizontal="center" vertical="center" wrapText="1"/>
    </xf>
    <xf numFmtId="14" fontId="15" fillId="6" borderId="52" xfId="0" applyNumberFormat="1" applyFont="1" applyFill="1" applyBorder="1" applyAlignment="1" applyProtection="1">
      <alignment horizontal="center" vertical="center" wrapText="1"/>
    </xf>
    <xf numFmtId="0" fontId="0" fillId="6" borderId="1" xfId="0" applyFill="1" applyBorder="1" applyAlignment="1" applyProtection="1">
      <alignment horizontal="left" vertical="center" wrapText="1"/>
    </xf>
    <xf numFmtId="165" fontId="0" fillId="6" borderId="1" xfId="0" applyNumberFormat="1" applyFill="1" applyBorder="1" applyAlignment="1" applyProtection="1">
      <alignment horizontal="center" vertical="center" wrapText="1"/>
    </xf>
    <xf numFmtId="0" fontId="0" fillId="6" borderId="20" xfId="0" applyFill="1" applyBorder="1" applyAlignment="1" applyProtection="1">
      <alignment horizontal="center" vertical="center" wrapText="1"/>
    </xf>
    <xf numFmtId="0" fontId="0" fillId="6" borderId="2" xfId="0" applyFill="1" applyBorder="1" applyAlignment="1" applyProtection="1">
      <alignment horizontal="center" vertical="center" wrapText="1"/>
    </xf>
    <xf numFmtId="0" fontId="0" fillId="6" borderId="2" xfId="0" applyFill="1" applyBorder="1" applyAlignment="1" applyProtection="1">
      <alignment horizontal="left" vertical="center" wrapText="1"/>
    </xf>
    <xf numFmtId="165" fontId="0" fillId="6" borderId="2" xfId="0" applyNumberFormat="1" applyFill="1" applyBorder="1" applyAlignment="1" applyProtection="1">
      <alignment horizontal="center" vertical="center" wrapText="1"/>
    </xf>
    <xf numFmtId="14" fontId="0" fillId="6" borderId="43" xfId="0" applyNumberFormat="1" applyFill="1" applyBorder="1" applyAlignment="1" applyProtection="1">
      <alignment horizontal="center" vertical="center" wrapText="1"/>
    </xf>
    <xf numFmtId="0" fontId="0" fillId="6" borderId="12" xfId="0" applyFill="1" applyBorder="1" applyAlignment="1" applyProtection="1">
      <alignment horizontal="left" vertical="center" wrapText="1"/>
    </xf>
    <xf numFmtId="165" fontId="0" fillId="6" borderId="12" xfId="0" applyNumberFormat="1" applyFill="1" applyBorder="1" applyAlignment="1" applyProtection="1">
      <alignment horizontal="center" vertical="center" wrapText="1"/>
    </xf>
    <xf numFmtId="14" fontId="0" fillId="6" borderId="52" xfId="0" applyNumberFormat="1" applyFill="1" applyBorder="1" applyAlignment="1" applyProtection="1">
      <alignment horizontal="center" vertical="center" wrapText="1"/>
    </xf>
    <xf numFmtId="0" fontId="0" fillId="6" borderId="9" xfId="0" applyFill="1" applyBorder="1" applyAlignment="1" applyProtection="1">
      <alignment vertical="center" wrapText="1"/>
    </xf>
    <xf numFmtId="0" fontId="0" fillId="6" borderId="1" xfId="0" applyFill="1" applyBorder="1" applyAlignment="1" applyProtection="1">
      <alignment vertical="center" wrapText="1"/>
    </xf>
    <xf numFmtId="0" fontId="0" fillId="6" borderId="11" xfId="0" applyFill="1" applyBorder="1" applyAlignment="1" applyProtection="1">
      <alignment vertical="center" wrapText="1"/>
    </xf>
    <xf numFmtId="0" fontId="0" fillId="6" borderId="12" xfId="0" applyFill="1" applyBorder="1" applyAlignment="1" applyProtection="1">
      <alignment vertical="center" wrapText="1"/>
    </xf>
    <xf numFmtId="0" fontId="3" fillId="5" borderId="5" xfId="0" applyFont="1" applyFill="1" applyBorder="1" applyAlignment="1" applyProtection="1">
      <alignment horizontal="center" vertical="center" wrapText="1"/>
    </xf>
    <xf numFmtId="14" fontId="0" fillId="6" borderId="10" xfId="0" applyNumberFormat="1" applyFill="1" applyBorder="1" applyAlignment="1" applyProtection="1">
      <alignment horizontal="center" vertical="center" wrapText="1"/>
    </xf>
    <xf numFmtId="14" fontId="0" fillId="6" borderId="13" xfId="0" applyNumberFormat="1" applyFill="1" applyBorder="1" applyAlignment="1" applyProtection="1">
      <alignment horizontal="center" vertical="center" wrapText="1"/>
    </xf>
    <xf numFmtId="0" fontId="0" fillId="6" borderId="1" xfId="0" applyFill="1" applyBorder="1" applyAlignment="1" applyProtection="1">
      <alignment horizontal="center" wrapText="1"/>
    </xf>
    <xf numFmtId="8" fontId="0" fillId="6" borderId="1" xfId="0" applyNumberFormat="1" applyFill="1" applyBorder="1" applyAlignment="1" applyProtection="1">
      <alignment horizontal="center" vertical="center" wrapText="1"/>
    </xf>
    <xf numFmtId="8" fontId="0" fillId="6" borderId="12" xfId="0" applyNumberFormat="1" applyFill="1" applyBorder="1" applyAlignment="1" applyProtection="1">
      <alignment horizontal="center" vertical="center" wrapText="1"/>
    </xf>
    <xf numFmtId="165" fontId="11" fillId="10" borderId="37" xfId="0" applyNumberFormat="1" applyFont="1" applyFill="1" applyBorder="1" applyAlignment="1" applyProtection="1">
      <alignment horizontal="center" vertical="center"/>
    </xf>
    <xf numFmtId="164" fontId="0" fillId="6" borderId="1" xfId="0" applyNumberFormat="1" applyFill="1" applyBorder="1" applyAlignment="1" applyProtection="1">
      <alignment horizontal="center" vertical="center" wrapText="1"/>
    </xf>
    <xf numFmtId="164" fontId="0" fillId="6" borderId="12" xfId="0" applyNumberFormat="1" applyFill="1" applyBorder="1" applyAlignment="1" applyProtection="1">
      <alignment horizontal="center" vertical="center" wrapText="1"/>
    </xf>
    <xf numFmtId="0" fontId="0" fillId="6" borderId="2" xfId="0" applyFill="1" applyBorder="1" applyAlignment="1" applyProtection="1">
      <alignment horizontal="center" vertical="center"/>
    </xf>
    <xf numFmtId="8" fontId="0" fillId="6" borderId="2" xfId="0" applyNumberFormat="1" applyFill="1" applyBorder="1" applyAlignment="1" applyProtection="1">
      <alignment horizontal="center" vertical="center" wrapText="1"/>
    </xf>
    <xf numFmtId="14" fontId="0" fillId="6" borderId="43" xfId="0" applyNumberFormat="1" applyFill="1" applyBorder="1" applyAlignment="1" applyProtection="1">
      <alignment horizontal="center" vertical="center"/>
    </xf>
    <xf numFmtId="0" fontId="0" fillId="6" borderId="12" xfId="0" applyFill="1" applyBorder="1" applyAlignment="1" applyProtection="1">
      <alignment horizontal="center" vertical="center"/>
    </xf>
    <xf numFmtId="8" fontId="0" fillId="6" borderId="12" xfId="0" applyNumberFormat="1" applyFill="1" applyBorder="1" applyAlignment="1" applyProtection="1">
      <alignment horizontal="center" vertical="center"/>
    </xf>
    <xf numFmtId="49" fontId="0" fillId="9" borderId="9" xfId="0" applyNumberFormat="1" applyFill="1" applyBorder="1" applyAlignment="1" applyProtection="1">
      <alignment horizontal="center" vertical="center" wrapText="1"/>
      <protection locked="0"/>
    </xf>
    <xf numFmtId="49" fontId="0" fillId="9" borderId="11" xfId="0" applyNumberFormat="1" applyFill="1" applyBorder="1" applyAlignment="1" applyProtection="1">
      <alignment horizontal="center" vertical="center" wrapText="1"/>
      <protection locked="0"/>
    </xf>
    <xf numFmtId="49" fontId="15" fillId="9" borderId="9" xfId="0" applyNumberFormat="1" applyFont="1" applyFill="1" applyBorder="1" applyAlignment="1" applyProtection="1">
      <alignment horizontal="center" vertical="center" wrapText="1"/>
      <protection locked="0"/>
    </xf>
    <xf numFmtId="49" fontId="15" fillId="9" borderId="20" xfId="0" applyNumberFormat="1" applyFont="1" applyFill="1" applyBorder="1" applyAlignment="1" applyProtection="1">
      <alignment horizontal="center" vertical="center" wrapText="1"/>
      <protection locked="0"/>
    </xf>
    <xf numFmtId="49" fontId="15" fillId="9" borderId="11" xfId="0" applyNumberFormat="1" applyFont="1" applyFill="1" applyBorder="1" applyAlignment="1" applyProtection="1">
      <alignment horizontal="center" vertical="center" wrapText="1"/>
      <protection locked="0"/>
    </xf>
    <xf numFmtId="49" fontId="0" fillId="9" borderId="20" xfId="0" applyNumberFormat="1" applyFill="1" applyBorder="1" applyAlignment="1" applyProtection="1">
      <alignment horizontal="center" vertical="center" wrapText="1"/>
      <protection locked="0"/>
    </xf>
    <xf numFmtId="49" fontId="0" fillId="9" borderId="5" xfId="0" applyNumberFormat="1" applyFill="1" applyBorder="1" applyAlignment="1" applyProtection="1">
      <alignment horizontal="center" vertical="center" wrapText="1"/>
      <protection locked="0"/>
    </xf>
    <xf numFmtId="49" fontId="0" fillId="9" borderId="34" xfId="0" applyNumberFormat="1" applyFill="1" applyBorder="1" applyAlignment="1" applyProtection="1">
      <alignment horizontal="center" vertical="center" wrapText="1"/>
      <protection locked="0"/>
    </xf>
    <xf numFmtId="49" fontId="0" fillId="9" borderId="9" xfId="0" applyNumberFormat="1" applyFill="1" applyBorder="1" applyAlignment="1" applyProtection="1">
      <alignment horizontal="center" vertical="center"/>
      <protection locked="0"/>
    </xf>
    <xf numFmtId="49" fontId="0" fillId="9" borderId="11" xfId="0" applyNumberFormat="1" applyFill="1" applyBorder="1" applyAlignment="1" applyProtection="1">
      <alignment horizontal="center" vertical="center"/>
      <protection locked="0"/>
    </xf>
    <xf numFmtId="14" fontId="22" fillId="9" borderId="1" xfId="0" applyNumberFormat="1" applyFont="1" applyFill="1" applyBorder="1" applyAlignment="1" applyProtection="1">
      <alignment horizontal="center" vertical="center" wrapText="1"/>
      <protection locked="0"/>
    </xf>
    <xf numFmtId="2" fontId="22" fillId="9" borderId="1" xfId="0" applyNumberFormat="1"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center"/>
    </xf>
    <xf numFmtId="0" fontId="15" fillId="4" borderId="2" xfId="0" applyFont="1" applyFill="1" applyBorder="1" applyAlignment="1">
      <alignment horizontal="left" vertical="center" wrapText="1"/>
    </xf>
    <xf numFmtId="0" fontId="15" fillId="4" borderId="2" xfId="0" applyFont="1" applyFill="1" applyBorder="1" applyAlignment="1">
      <alignment horizontal="center"/>
    </xf>
    <xf numFmtId="166" fontId="15" fillId="4" borderId="2" xfId="0" applyNumberFormat="1" applyFont="1" applyFill="1" applyBorder="1" applyAlignment="1">
      <alignment horizontal="center" vertical="center"/>
    </xf>
    <xf numFmtId="0" fontId="15" fillId="6" borderId="2" xfId="0" applyFont="1" applyFill="1" applyBorder="1" applyAlignment="1">
      <alignment horizontal="center" vertical="center"/>
    </xf>
    <xf numFmtId="14" fontId="15" fillId="6" borderId="2" xfId="0" applyNumberFormat="1" applyFont="1" applyFill="1" applyBorder="1" applyAlignment="1">
      <alignment horizontal="center" vertical="center" wrapText="1"/>
    </xf>
    <xf numFmtId="0" fontId="12" fillId="11" borderId="0" xfId="0" applyFont="1" applyFill="1"/>
    <xf numFmtId="0" fontId="0" fillId="6" borderId="2" xfId="0" applyFill="1" applyBorder="1" applyAlignment="1" applyProtection="1">
      <alignment horizontal="center" vertical="center" wrapText="1"/>
    </xf>
    <xf numFmtId="0" fontId="0" fillId="6" borderId="20" xfId="0" applyFill="1" applyBorder="1" applyAlignment="1" applyProtection="1">
      <alignment horizontal="center" vertical="center" wrapText="1"/>
    </xf>
    <xf numFmtId="165" fontId="0" fillId="6" borderId="2" xfId="0" applyNumberFormat="1" applyFill="1" applyBorder="1" applyAlignment="1" applyProtection="1">
      <alignment horizontal="center" vertical="center" wrapText="1"/>
    </xf>
    <xf numFmtId="0" fontId="26" fillId="0" borderId="0" xfId="2" applyFont="1" applyAlignment="1" applyProtection="1">
      <alignment horizontal="center" vertical="center"/>
      <protection locked="0"/>
    </xf>
    <xf numFmtId="0" fontId="0" fillId="0" borderId="0" xfId="0" applyAlignment="1">
      <alignment horizontal="center" vertical="center" wrapText="1"/>
    </xf>
    <xf numFmtId="166" fontId="0" fillId="0" borderId="2" xfId="1" applyNumberFormat="1" applyFont="1" applyFill="1" applyBorder="1" applyAlignment="1">
      <alignment horizontal="center" vertical="center"/>
    </xf>
    <xf numFmtId="165" fontId="0" fillId="0" borderId="2" xfId="1" applyNumberFormat="1" applyFont="1" applyFill="1" applyBorder="1" applyAlignment="1">
      <alignment horizontal="center" vertical="center"/>
    </xf>
    <xf numFmtId="14" fontId="0" fillId="0" borderId="2" xfId="0" applyNumberFormat="1" applyBorder="1" applyAlignment="1">
      <alignment horizontal="center" vertical="center"/>
    </xf>
    <xf numFmtId="44" fontId="16" fillId="0" borderId="0" xfId="1" applyFont="1" applyAlignment="1">
      <alignment vertical="center"/>
    </xf>
    <xf numFmtId="44" fontId="16" fillId="4" borderId="0" xfId="1" applyFont="1" applyFill="1" applyAlignment="1">
      <alignment vertical="center"/>
    </xf>
    <xf numFmtId="0" fontId="15" fillId="4" borderId="1" xfId="0" applyFont="1" applyFill="1" applyBorder="1" applyAlignment="1">
      <alignment horizontal="center" wrapText="1"/>
    </xf>
    <xf numFmtId="0" fontId="15" fillId="6" borderId="1" xfId="0" applyFont="1" applyFill="1" applyBorder="1" applyAlignment="1" applyProtection="1">
      <alignment horizontal="center" wrapText="1"/>
    </xf>
    <xf numFmtId="0" fontId="15" fillId="6" borderId="1" xfId="0" applyFont="1" applyFill="1" applyBorder="1" applyAlignment="1">
      <alignment horizontal="center" wrapText="1"/>
    </xf>
    <xf numFmtId="0" fontId="0" fillId="0" borderId="9"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8" fontId="0" fillId="0" borderId="1" xfId="0" applyNumberFormat="1" applyFont="1" applyBorder="1" applyAlignment="1">
      <alignment horizontal="center" vertical="center"/>
    </xf>
    <xf numFmtId="165"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0" fillId="0" borderId="1" xfId="0" applyBorder="1" applyAlignment="1">
      <alignment horizontal="left" wrapText="1"/>
    </xf>
    <xf numFmtId="14" fontId="15"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165" fontId="0" fillId="4" borderId="1" xfId="0" applyNumberFormat="1" applyFont="1" applyFill="1" applyBorder="1" applyAlignment="1">
      <alignment horizontal="center" vertical="center"/>
    </xf>
    <xf numFmtId="14" fontId="0"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xf>
    <xf numFmtId="166" fontId="15" fillId="0" borderId="1" xfId="0" applyNumberFormat="1" applyFont="1" applyBorder="1" applyAlignment="1">
      <alignment horizontal="center" vertical="center"/>
    </xf>
    <xf numFmtId="14" fontId="15" fillId="0" borderId="1" xfId="0" applyNumberFormat="1" applyFont="1" applyBorder="1" applyAlignment="1">
      <alignment horizontal="center" vertical="center"/>
    </xf>
    <xf numFmtId="0" fontId="0" fillId="4" borderId="10" xfId="0" applyFont="1" applyFill="1" applyBorder="1" applyAlignment="1">
      <alignment horizontal="center" vertical="center"/>
    </xf>
    <xf numFmtId="0" fontId="3" fillId="5" borderId="1" xfId="0" applyFont="1" applyFill="1" applyBorder="1" applyAlignment="1" applyProtection="1">
      <alignment horizontal="center" vertical="center" wrapText="1"/>
    </xf>
    <xf numFmtId="0" fontId="0" fillId="0" borderId="0" xfId="0" applyAlignment="1">
      <alignment horizontal="center" vertical="center" wrapText="1"/>
    </xf>
    <xf numFmtId="0" fontId="0" fillId="6" borderId="10" xfId="0" applyFill="1" applyBorder="1" applyAlignment="1">
      <alignment horizontal="center" vertical="center"/>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14" fontId="0" fillId="6" borderId="2" xfId="0" applyNumberFormat="1" applyFill="1" applyBorder="1" applyAlignment="1">
      <alignment horizontal="center" vertical="center" wrapText="1"/>
    </xf>
    <xf numFmtId="165" fontId="19" fillId="0" borderId="0" xfId="0" applyNumberFormat="1" applyFont="1" applyAlignment="1">
      <alignment horizontal="center" vertical="center"/>
    </xf>
    <xf numFmtId="0" fontId="0" fillId="0" borderId="4" xfId="0" applyBorder="1" applyAlignment="1">
      <alignment horizontal="center" vertical="center"/>
    </xf>
    <xf numFmtId="0" fontId="0" fillId="4" borderId="24" xfId="0" applyFill="1" applyBorder="1" applyAlignment="1">
      <alignment horizontal="center" vertical="center"/>
    </xf>
    <xf numFmtId="14" fontId="0" fillId="4" borderId="2"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20" xfId="0" applyFill="1" applyBorder="1" applyAlignment="1">
      <alignment horizontal="center" vertical="center" wrapText="1"/>
    </xf>
    <xf numFmtId="164" fontId="4" fillId="0" borderId="0" xfId="0" applyNumberFormat="1" applyFont="1" applyAlignment="1">
      <alignment horizontal="center" vertical="center"/>
    </xf>
    <xf numFmtId="165" fontId="0" fillId="4" borderId="12" xfId="0" applyNumberFormat="1" applyFill="1" applyBorder="1" applyAlignment="1">
      <alignment horizontal="center" vertical="center" wrapText="1"/>
    </xf>
    <xf numFmtId="0" fontId="26" fillId="0" borderId="0" xfId="2" applyFont="1" applyAlignment="1" applyProtection="1">
      <alignment horizontal="center" vertical="center" wrapText="1"/>
      <protection locked="0"/>
    </xf>
    <xf numFmtId="8" fontId="4" fillId="0" borderId="0" xfId="0" applyNumberFormat="1" applyFont="1" applyBorder="1" applyAlignment="1">
      <alignment horizontal="center" vertical="center" wrapText="1"/>
    </xf>
    <xf numFmtId="0" fontId="18" fillId="8" borderId="35" xfId="0" applyFont="1" applyFill="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54" xfId="0" applyFont="1" applyBorder="1" applyAlignment="1">
      <alignment horizontal="center" vertical="center" wrapText="1"/>
    </xf>
    <xf numFmtId="14" fontId="9" fillId="0" borderId="51" xfId="0" applyNumberFormat="1" applyFont="1" applyBorder="1" applyAlignment="1">
      <alignment horizontal="center" vertical="center" wrapText="1"/>
    </xf>
    <xf numFmtId="14" fontId="9" fillId="0" borderId="32" xfId="0" applyNumberFormat="1" applyFont="1" applyBorder="1" applyAlignment="1">
      <alignment horizontal="center" vertical="center" wrapText="1"/>
    </xf>
    <xf numFmtId="0" fontId="18" fillId="0" borderId="41" xfId="0" applyFont="1" applyBorder="1" applyAlignment="1">
      <alignment horizontal="center" vertical="center" wrapText="1"/>
    </xf>
    <xf numFmtId="14" fontId="9" fillId="0" borderId="5"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8" fillId="0" borderId="53" xfId="0" applyFont="1" applyBorder="1" applyAlignment="1">
      <alignment horizontal="center" vertical="center" wrapText="1"/>
    </xf>
    <xf numFmtId="14" fontId="9" fillId="0" borderId="34"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8" fontId="0" fillId="0" borderId="0" xfId="0" applyNumberFormat="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6" borderId="11" xfId="0" applyFont="1" applyFill="1" applyBorder="1" applyAlignment="1">
      <alignment horizontal="center" vertical="center" wrapText="1"/>
    </xf>
    <xf numFmtId="0" fontId="0" fillId="6" borderId="12" xfId="0" applyFont="1" applyFill="1" applyBorder="1" applyAlignment="1">
      <alignment horizontal="center" vertical="center" wrapText="1"/>
    </xf>
    <xf numFmtId="14" fontId="0" fillId="6" borderId="12" xfId="0" applyNumberFormat="1"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14" fontId="0" fillId="4" borderId="12" xfId="0" applyNumberFormat="1" applyFont="1" applyFill="1" applyBorder="1" applyAlignment="1">
      <alignment horizontal="center" vertical="center" wrapText="1"/>
    </xf>
    <xf numFmtId="165" fontId="0" fillId="6" borderId="12" xfId="0" applyNumberFormat="1" applyFont="1" applyFill="1" applyBorder="1" applyAlignment="1">
      <alignment horizontal="center" vertical="center" wrapText="1"/>
    </xf>
    <xf numFmtId="165" fontId="0" fillId="4" borderId="12" xfId="0" applyNumberFormat="1" applyFont="1" applyFill="1" applyBorder="1" applyAlignment="1">
      <alignment horizontal="center" vertical="center" wrapText="1"/>
    </xf>
    <xf numFmtId="0" fontId="0" fillId="0" borderId="10" xfId="0" applyBorder="1"/>
    <xf numFmtId="0" fontId="0" fillId="0" borderId="13" xfId="0" applyBorder="1"/>
    <xf numFmtId="0" fontId="0" fillId="6" borderId="10" xfId="0" applyFill="1" applyBorder="1"/>
    <xf numFmtId="0" fontId="0" fillId="6" borderId="13" xfId="0" applyFill="1" applyBorder="1"/>
    <xf numFmtId="0" fontId="0" fillId="4" borderId="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4" borderId="12" xfId="0" applyFont="1" applyFill="1" applyBorder="1" applyAlignment="1">
      <alignment horizontal="left" vertical="center" wrapText="1"/>
    </xf>
    <xf numFmtId="0" fontId="0" fillId="4" borderId="12" xfId="0" applyFont="1" applyFill="1" applyBorder="1" applyAlignment="1">
      <alignment horizontal="center" vertical="center"/>
    </xf>
    <xf numFmtId="165" fontId="0" fillId="4" borderId="12" xfId="0" applyNumberFormat="1" applyFont="1" applyFill="1" applyBorder="1" applyAlignment="1">
      <alignment horizontal="center" vertical="center"/>
    </xf>
    <xf numFmtId="0" fontId="3" fillId="7" borderId="10" xfId="0" applyFont="1" applyFill="1" applyBorder="1" applyAlignment="1">
      <alignment horizontal="center" vertical="center" wrapText="1"/>
    </xf>
    <xf numFmtId="0" fontId="0" fillId="6" borderId="24" xfId="0" applyFill="1" applyBorder="1"/>
    <xf numFmtId="165" fontId="15" fillId="6" borderId="2" xfId="0" applyNumberFormat="1" applyFont="1" applyFill="1" applyBorder="1" applyAlignment="1">
      <alignment horizontal="center" vertical="center"/>
    </xf>
    <xf numFmtId="14" fontId="15" fillId="6" borderId="2" xfId="0" applyNumberFormat="1" applyFont="1" applyFill="1" applyBorder="1" applyAlignment="1">
      <alignment horizontal="center" vertical="center"/>
    </xf>
    <xf numFmtId="0" fontId="15" fillId="4" borderId="12" xfId="0" applyFont="1" applyFill="1" applyBorder="1" applyAlignment="1">
      <alignment horizontal="center" vertical="center"/>
    </xf>
    <xf numFmtId="166" fontId="0" fillId="6" borderId="12" xfId="1" applyNumberFormat="1" applyFont="1" applyFill="1" applyBorder="1" applyAlignment="1">
      <alignment horizontal="center" vertical="center"/>
    </xf>
    <xf numFmtId="0" fontId="2" fillId="4" borderId="12" xfId="0" applyFont="1" applyFill="1" applyBorder="1" applyAlignment="1">
      <alignment horizontal="center" vertical="center" wrapText="1"/>
    </xf>
    <xf numFmtId="166" fontId="0" fillId="4" borderId="1" xfId="0" applyNumberFormat="1" applyFill="1" applyBorder="1" applyAlignment="1">
      <alignment horizontal="center" vertical="center"/>
    </xf>
    <xf numFmtId="166" fontId="0" fillId="4" borderId="12" xfId="0" applyNumberFormat="1" applyFill="1" applyBorder="1" applyAlignment="1">
      <alignment horizontal="center" vertical="center"/>
    </xf>
    <xf numFmtId="0" fontId="6" fillId="4" borderId="12" xfId="0" applyFont="1" applyFill="1" applyBorder="1" applyAlignment="1">
      <alignment horizontal="center" vertical="center" wrapText="1"/>
    </xf>
    <xf numFmtId="14" fontId="0" fillId="4" borderId="1" xfId="0" applyNumberFormat="1"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8" fontId="0" fillId="0" borderId="5" xfId="0" applyNumberFormat="1" applyBorder="1" applyAlignment="1">
      <alignment horizontal="center" vertical="center"/>
    </xf>
    <xf numFmtId="0" fontId="0" fillId="6" borderId="1" xfId="0" applyFont="1" applyFill="1" applyBorder="1" applyAlignment="1">
      <alignment horizontal="center" vertical="center"/>
    </xf>
    <xf numFmtId="8" fontId="0" fillId="0" borderId="0" xfId="0" applyNumberFormat="1" applyBorder="1" applyAlignment="1">
      <alignment horizontal="center" vertical="center"/>
    </xf>
    <xf numFmtId="0" fontId="0" fillId="6" borderId="2" xfId="0" applyFont="1" applyFill="1" applyBorder="1" applyAlignment="1">
      <alignment horizontal="center" vertical="center"/>
    </xf>
    <xf numFmtId="164" fontId="0" fillId="0" borderId="12" xfId="0" applyNumberFormat="1" applyBorder="1" applyAlignment="1">
      <alignment horizontal="center" vertical="center" wrapText="1"/>
    </xf>
    <xf numFmtId="165" fontId="0" fillId="0" borderId="12" xfId="0" applyNumberFormat="1" applyBorder="1" applyAlignment="1">
      <alignment horizontal="center" vertical="center" wrapText="1"/>
    </xf>
    <xf numFmtId="14" fontId="7" fillId="4" borderId="12" xfId="0" applyNumberFormat="1" applyFont="1" applyFill="1" applyBorder="1" applyAlignment="1">
      <alignment horizontal="center" vertical="center" wrapText="1"/>
    </xf>
    <xf numFmtId="8" fontId="4" fillId="0" borderId="0" xfId="0" applyNumberFormat="1" applyFont="1" applyAlignment="1">
      <alignment horizontal="center" vertical="center" wrapText="1"/>
    </xf>
    <xf numFmtId="8" fontId="0" fillId="0" borderId="0" xfId="0" applyNumberFormat="1" applyAlignment="1">
      <alignment horizontal="center" vertical="center" wrapText="1"/>
    </xf>
    <xf numFmtId="164" fontId="0" fillId="0" borderId="0" xfId="0" applyNumberFormat="1" applyAlignment="1">
      <alignment horizontal="center" vertical="center" wrapText="1"/>
    </xf>
    <xf numFmtId="0" fontId="20" fillId="2" borderId="1"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xf>
    <xf numFmtId="0" fontId="17" fillId="4" borderId="12" xfId="0" applyFont="1" applyFill="1" applyBorder="1" applyAlignment="1">
      <alignment horizontal="center" vertical="center" wrapText="1"/>
    </xf>
    <xf numFmtId="165" fontId="17" fillId="4" borderId="12" xfId="0" applyNumberFormat="1" applyFont="1" applyFill="1" applyBorder="1" applyAlignment="1">
      <alignment horizontal="center" vertical="center" wrapText="1"/>
    </xf>
    <xf numFmtId="14" fontId="17" fillId="4" borderId="12" xfId="0" applyNumberFormat="1" applyFont="1" applyFill="1" applyBorder="1" applyAlignment="1">
      <alignment horizontal="center" vertical="center" wrapText="1"/>
    </xf>
    <xf numFmtId="0" fontId="15" fillId="0" borderId="0" xfId="0" applyFont="1" applyAlignment="1">
      <alignment horizontal="center" vertical="center"/>
    </xf>
    <xf numFmtId="0" fontId="6" fillId="6" borderId="1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0" fillId="4" borderId="20" xfId="0" applyFill="1" applyBorder="1" applyAlignment="1">
      <alignment horizontal="center" vertical="center" wrapText="1"/>
    </xf>
    <xf numFmtId="165" fontId="0" fillId="4" borderId="1" xfId="0" applyNumberFormat="1" applyFill="1" applyBorder="1" applyAlignment="1">
      <alignment horizontal="center" vertical="center"/>
    </xf>
    <xf numFmtId="165" fontId="0" fillId="4" borderId="2" xfId="0" applyNumberFormat="1" applyFill="1" applyBorder="1" applyAlignment="1">
      <alignment horizontal="center" vertical="center"/>
    </xf>
    <xf numFmtId="0" fontId="0" fillId="4" borderId="2" xfId="0" applyFill="1" applyBorder="1" applyAlignment="1">
      <alignment horizontal="center" vertical="center"/>
    </xf>
    <xf numFmtId="14" fontId="0" fillId="4" borderId="2" xfId="0" applyNumberFormat="1" applyFill="1" applyBorder="1" applyAlignment="1">
      <alignment horizontal="center" vertical="center" wrapText="1"/>
    </xf>
    <xf numFmtId="0" fontId="0" fillId="4" borderId="48" xfId="0" applyFill="1" applyBorder="1" applyAlignment="1">
      <alignment horizontal="left" vertical="center"/>
    </xf>
    <xf numFmtId="44" fontId="0" fillId="4" borderId="38" xfId="0" applyNumberFormat="1" applyFill="1" applyBorder="1" applyAlignment="1">
      <alignment horizontal="center" vertical="center"/>
    </xf>
    <xf numFmtId="44" fontId="0" fillId="4" borderId="1" xfId="0" applyNumberFormat="1" applyFill="1" applyBorder="1" applyAlignment="1">
      <alignment horizontal="center" vertical="center"/>
    </xf>
    <xf numFmtId="44" fontId="0" fillId="4" borderId="10" xfId="0" applyNumberFormat="1" applyFill="1" applyBorder="1" applyAlignment="1">
      <alignment horizontal="center" vertical="center"/>
    </xf>
    <xf numFmtId="0" fontId="3" fillId="5" borderId="9"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49" fontId="0" fillId="9" borderId="20" xfId="0" applyNumberFormat="1" applyFill="1" applyBorder="1" applyAlignment="1" applyProtection="1">
      <alignment horizontal="center" vertical="center" wrapText="1"/>
      <protection locked="0"/>
    </xf>
    <xf numFmtId="49" fontId="0" fillId="9" borderId="31" xfId="0" applyNumberFormat="1" applyFill="1" applyBorder="1" applyAlignment="1" applyProtection="1">
      <alignment horizontal="center" vertical="center" wrapText="1"/>
      <protection locked="0"/>
    </xf>
    <xf numFmtId="14" fontId="12" fillId="9" borderId="2" xfId="0" applyNumberFormat="1" applyFont="1" applyFill="1" applyBorder="1" applyAlignment="1" applyProtection="1">
      <alignment horizontal="center" vertical="center" wrapText="1"/>
      <protection locked="0"/>
    </xf>
    <xf numFmtId="14" fontId="12" fillId="9" borderId="4" xfId="0" applyNumberFormat="1" applyFont="1" applyFill="1" applyBorder="1" applyAlignment="1" applyProtection="1">
      <alignment horizontal="center" vertical="center" wrapText="1"/>
      <protection locked="0"/>
    </xf>
    <xf numFmtId="165" fontId="12" fillId="9" borderId="24" xfId="0" applyNumberFormat="1" applyFont="1" applyFill="1" applyBorder="1" applyAlignment="1" applyProtection="1">
      <alignment horizontal="center" vertical="center" wrapText="1"/>
      <protection locked="0"/>
    </xf>
    <xf numFmtId="2" fontId="12" fillId="9" borderId="2" xfId="0" applyNumberFormat="1" applyFont="1" applyFill="1" applyBorder="1" applyAlignment="1" applyProtection="1">
      <alignment horizontal="center" vertical="center" wrapText="1"/>
      <protection locked="0"/>
    </xf>
    <xf numFmtId="2" fontId="12" fillId="9" borderId="4" xfId="0" applyNumberFormat="1" applyFont="1" applyFill="1" applyBorder="1" applyAlignment="1" applyProtection="1">
      <alignment horizontal="center" vertical="center" wrapText="1"/>
      <protection locked="0"/>
    </xf>
    <xf numFmtId="14" fontId="12" fillId="9" borderId="5" xfId="0" applyNumberFormat="1" applyFont="1" applyFill="1" applyBorder="1" applyAlignment="1" applyProtection="1">
      <alignment horizontal="center" vertical="center"/>
      <protection locked="0"/>
    </xf>
    <xf numFmtId="2" fontId="12" fillId="9" borderId="5" xfId="0" applyNumberFormat="1" applyFont="1" applyFill="1" applyBorder="1" applyAlignment="1" applyProtection="1">
      <alignment horizontal="center" vertical="center"/>
      <protection locked="0"/>
    </xf>
    <xf numFmtId="14" fontId="12" fillId="9" borderId="9" xfId="0" applyNumberFormat="1" applyFont="1" applyFill="1" applyBorder="1" applyAlignment="1" applyProtection="1">
      <alignment horizontal="center" vertical="center"/>
      <protection locked="0"/>
    </xf>
    <xf numFmtId="14" fontId="0" fillId="9" borderId="9" xfId="0" applyNumberFormat="1" applyFont="1" applyFill="1" applyBorder="1" applyAlignment="1" applyProtection="1">
      <alignment horizontal="center" vertical="center"/>
      <protection locked="0"/>
    </xf>
    <xf numFmtId="2" fontId="0" fillId="9" borderId="5" xfId="0" applyNumberFormat="1" applyFont="1" applyFill="1" applyBorder="1" applyAlignment="1" applyProtection="1">
      <alignment horizontal="center" vertical="center"/>
      <protection locked="0"/>
    </xf>
    <xf numFmtId="14" fontId="0" fillId="9" borderId="1" xfId="0" applyNumberFormat="1" applyFont="1" applyFill="1" applyBorder="1" applyAlignment="1" applyProtection="1">
      <alignment horizontal="center" vertical="center"/>
      <protection locked="0"/>
    </xf>
    <xf numFmtId="2" fontId="0" fillId="9" borderId="1" xfId="0" applyNumberFormat="1" applyFont="1" applyFill="1" applyBorder="1" applyAlignment="1" applyProtection="1">
      <alignment horizontal="center" vertical="center"/>
      <protection locked="0"/>
    </xf>
    <xf numFmtId="14" fontId="0" fillId="9" borderId="5" xfId="0" applyNumberFormat="1" applyFont="1" applyFill="1" applyBorder="1" applyAlignment="1" applyProtection="1">
      <alignment horizontal="center" vertical="center"/>
      <protection locked="0"/>
    </xf>
    <xf numFmtId="165" fontId="0" fillId="4" borderId="1" xfId="0" applyNumberFormat="1" applyFill="1" applyBorder="1" applyAlignment="1">
      <alignment horizontal="center" vertical="center"/>
    </xf>
    <xf numFmtId="0" fontId="0" fillId="6" borderId="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27" fillId="0" borderId="0" xfId="2" applyFont="1" applyAlignment="1" applyProtection="1">
      <alignment horizontal="center" vertical="center"/>
      <protection locked="0"/>
    </xf>
    <xf numFmtId="0" fontId="3" fillId="5" borderId="9"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14" fontId="12" fillId="9" borderId="2" xfId="0" applyNumberFormat="1" applyFont="1" applyFill="1" applyBorder="1" applyAlignment="1" applyProtection="1">
      <alignment horizontal="center" vertical="center" wrapText="1"/>
      <protection locked="0"/>
    </xf>
    <xf numFmtId="165" fontId="12" fillId="9" borderId="24" xfId="0" applyNumberFormat="1" applyFont="1" applyFill="1" applyBorder="1" applyAlignment="1" applyProtection="1">
      <alignment horizontal="center" vertical="center" wrapText="1"/>
      <protection locked="0"/>
    </xf>
    <xf numFmtId="2" fontId="12" fillId="9" borderId="2" xfId="0" applyNumberFormat="1"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6" borderId="1" xfId="0" applyFill="1" applyBorder="1" applyAlignment="1">
      <alignment horizontal="center" vertical="center" wrapText="1"/>
    </xf>
    <xf numFmtId="0" fontId="0" fillId="4" borderId="1" xfId="0" applyFill="1" applyBorder="1" applyAlignment="1">
      <alignment horizontal="center" vertical="center" wrapText="1"/>
    </xf>
    <xf numFmtId="0" fontId="0" fillId="6" borderId="2"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2" xfId="0"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9"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0" fillId="6" borderId="1" xfId="0" applyFill="1"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4" borderId="9" xfId="0" applyFill="1" applyBorder="1" applyAlignment="1">
      <alignment horizontal="center" vertical="center" wrapText="1"/>
    </xf>
    <xf numFmtId="0" fontId="0" fillId="6" borderId="2" xfId="0" applyFill="1" applyBorder="1" applyAlignment="1">
      <alignment horizontal="center" vertical="center"/>
    </xf>
    <xf numFmtId="0" fontId="0" fillId="4" borderId="12" xfId="0" applyFill="1" applyBorder="1" applyAlignment="1">
      <alignment horizontal="center" vertical="center" wrapText="1"/>
    </xf>
    <xf numFmtId="14" fontId="0" fillId="4" borderId="12" xfId="0" applyNumberFormat="1" applyFill="1" applyBorder="1" applyAlignment="1">
      <alignment horizontal="center" vertical="center" wrapText="1"/>
    </xf>
    <xf numFmtId="0" fontId="0" fillId="4" borderId="11" xfId="0" applyFill="1" applyBorder="1" applyAlignment="1">
      <alignment horizontal="center" vertical="center" wrapText="1"/>
    </xf>
    <xf numFmtId="165" fontId="0" fillId="4" borderId="1" xfId="0" applyNumberFormat="1" applyFill="1" applyBorder="1" applyAlignment="1">
      <alignment horizontal="center" vertical="center"/>
    </xf>
    <xf numFmtId="0" fontId="0" fillId="0" borderId="10" xfId="0" applyBorder="1" applyAlignment="1">
      <alignment horizontal="center" vertical="center"/>
    </xf>
    <xf numFmtId="14" fontId="0" fillId="4" borderId="1" xfId="0" applyNumberFormat="1" applyFill="1" applyBorder="1" applyAlignment="1">
      <alignment horizontal="center" vertical="center"/>
    </xf>
    <xf numFmtId="0" fontId="0" fillId="4" borderId="2" xfId="0" applyFill="1" applyBorder="1" applyAlignment="1">
      <alignment horizontal="center" vertical="center"/>
    </xf>
    <xf numFmtId="0" fontId="0" fillId="0" borderId="9"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8" fontId="0" fillId="0" borderId="1" xfId="0" applyNumberFormat="1" applyFill="1" applyBorder="1" applyAlignment="1">
      <alignment horizontal="center" vertical="center"/>
    </xf>
    <xf numFmtId="165"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0" xfId="0" applyFill="1" applyBorder="1" applyAlignment="1">
      <alignment horizontal="center" vertical="center"/>
    </xf>
    <xf numFmtId="0" fontId="3" fillId="7"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0" fillId="4" borderId="1" xfId="0" applyNumberFormat="1" applyFill="1" applyBorder="1" applyAlignment="1">
      <alignment horizontal="center" vertical="center" wrapText="1"/>
    </xf>
    <xf numFmtId="0" fontId="15" fillId="4" borderId="1" xfId="0" applyNumberFormat="1" applyFont="1" applyFill="1" applyBorder="1" applyAlignment="1">
      <alignment horizontal="center" vertical="center" wrapText="1"/>
    </xf>
    <xf numFmtId="0" fontId="0" fillId="4"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0" fillId="4" borderId="1" xfId="0" applyNumberFormat="1" applyFill="1" applyBorder="1" applyAlignment="1">
      <alignment horizontal="center" vertical="center"/>
    </xf>
    <xf numFmtId="0" fontId="0" fillId="0" borderId="0" xfId="0" applyNumberFormat="1"/>
    <xf numFmtId="0" fontId="6" fillId="4" borderId="1" xfId="0" applyNumberFormat="1" applyFont="1" applyFill="1" applyBorder="1" applyAlignment="1">
      <alignment horizontal="center" vertical="center" wrapText="1"/>
    </xf>
    <xf numFmtId="166" fontId="0" fillId="4" borderId="1" xfId="0" applyNumberFormat="1" applyFill="1" applyBorder="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xf>
    <xf numFmtId="0" fontId="28" fillId="8" borderId="9"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13" borderId="31" xfId="0" applyFont="1" applyFill="1" applyBorder="1" applyAlignment="1">
      <alignment horizontal="center" vertical="center" wrapText="1"/>
    </xf>
    <xf numFmtId="44" fontId="28" fillId="13" borderId="32" xfId="0" applyNumberFormat="1" applyFont="1" applyFill="1" applyBorder="1" applyAlignment="1">
      <alignment horizontal="center" vertical="center" wrapText="1"/>
    </xf>
    <xf numFmtId="0" fontId="28" fillId="14" borderId="9" xfId="0" applyFont="1" applyFill="1" applyBorder="1" applyAlignment="1">
      <alignment horizontal="center" vertical="center" wrapText="1"/>
    </xf>
    <xf numFmtId="44" fontId="28" fillId="14" borderId="10" xfId="0" applyNumberFormat="1" applyFont="1" applyFill="1" applyBorder="1" applyAlignment="1">
      <alignment horizontal="center" vertical="center" wrapText="1"/>
    </xf>
    <xf numFmtId="0" fontId="28" fillId="10" borderId="11" xfId="0" applyFont="1" applyFill="1" applyBorder="1" applyAlignment="1">
      <alignment horizontal="center" vertical="center" wrapText="1"/>
    </xf>
    <xf numFmtId="44" fontId="28" fillId="10" borderId="13" xfId="0" applyNumberFormat="1" applyFont="1" applyFill="1" applyBorder="1" applyAlignment="1">
      <alignment horizontal="center" vertical="center" wrapText="1"/>
    </xf>
    <xf numFmtId="0" fontId="0" fillId="4" borderId="38" xfId="0" applyFill="1" applyBorder="1" applyAlignment="1">
      <alignment horizontal="center" vertical="center" wrapText="1"/>
    </xf>
    <xf numFmtId="0" fontId="0" fillId="0" borderId="0" xfId="0" applyAlignment="1">
      <alignment horizontal="center" vertical="center" wrapText="1"/>
    </xf>
    <xf numFmtId="0" fontId="0" fillId="4" borderId="0" xfId="0" applyNumberFormat="1" applyFill="1" applyAlignment="1">
      <alignment horizontal="center" vertical="center" wrapText="1"/>
    </xf>
    <xf numFmtId="0" fontId="30" fillId="4" borderId="1" xfId="0" applyFont="1" applyFill="1" applyBorder="1" applyAlignment="1">
      <alignment horizontal="center" vertical="center" wrapText="1"/>
    </xf>
    <xf numFmtId="0" fontId="30" fillId="4" borderId="1" xfId="0" applyNumberFormat="1" applyFont="1" applyFill="1" applyBorder="1" applyAlignment="1">
      <alignment horizontal="center" vertical="center" wrapText="1"/>
    </xf>
    <xf numFmtId="0" fontId="29" fillId="4" borderId="1" xfId="0" applyNumberFormat="1" applyFont="1" applyFill="1" applyBorder="1" applyAlignment="1">
      <alignment horizontal="center" vertical="center" wrapText="1"/>
    </xf>
    <xf numFmtId="14" fontId="30" fillId="4" borderId="1" xfId="0" applyNumberFormat="1" applyFont="1" applyFill="1" applyBorder="1" applyAlignment="1">
      <alignment horizontal="center" vertical="center" wrapText="1"/>
    </xf>
    <xf numFmtId="0" fontId="29" fillId="4" borderId="1" xfId="0" applyFont="1" applyFill="1" applyBorder="1" applyAlignment="1">
      <alignment horizontal="center" vertical="center" wrapText="1"/>
    </xf>
    <xf numFmtId="14" fontId="29" fillId="4" borderId="1" xfId="0" applyNumberFormat="1" applyFont="1" applyFill="1" applyBorder="1" applyAlignment="1">
      <alignment horizontal="center" vertical="center" wrapText="1"/>
    </xf>
    <xf numFmtId="0" fontId="31" fillId="4"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1" xfId="0" applyNumberFormat="1" applyFont="1" applyFill="1" applyBorder="1" applyAlignment="1">
      <alignment horizontal="center" vertical="center" wrapText="1"/>
    </xf>
    <xf numFmtId="0" fontId="29" fillId="4" borderId="1" xfId="1" applyNumberFormat="1" applyFont="1" applyFill="1" applyBorder="1" applyAlignment="1">
      <alignment horizontal="center" vertical="center" wrapText="1"/>
    </xf>
    <xf numFmtId="0" fontId="32" fillId="4" borderId="1" xfId="0" applyFont="1" applyFill="1" applyBorder="1" applyAlignment="1">
      <alignment vertical="center" wrapText="1"/>
    </xf>
    <xf numFmtId="0" fontId="30" fillId="4" borderId="1" xfId="0" applyFont="1" applyFill="1" applyBorder="1" applyAlignment="1">
      <alignment vertical="center" wrapText="1"/>
    </xf>
    <xf numFmtId="44" fontId="33" fillId="4" borderId="1" xfId="1" applyFont="1" applyFill="1" applyBorder="1" applyAlignment="1">
      <alignment horizontal="center" vertical="center" wrapText="1"/>
    </xf>
    <xf numFmtId="0" fontId="29" fillId="4" borderId="1" xfId="0" applyFont="1" applyFill="1" applyBorder="1" applyAlignment="1">
      <alignment vertical="center" wrapText="1"/>
    </xf>
    <xf numFmtId="0" fontId="29" fillId="4" borderId="1" xfId="0" applyFont="1" applyFill="1" applyBorder="1" applyAlignment="1">
      <alignment horizontal="center" vertical="center"/>
    </xf>
    <xf numFmtId="0" fontId="29" fillId="4" borderId="1" xfId="0" applyNumberFormat="1" applyFont="1" applyFill="1" applyBorder="1" applyAlignment="1">
      <alignment horizontal="center" vertical="center"/>
    </xf>
    <xf numFmtId="0" fontId="31" fillId="4" borderId="1" xfId="0" applyNumberFormat="1" applyFont="1" applyFill="1" applyBorder="1" applyAlignment="1">
      <alignment horizontal="center" vertical="center" wrapText="1"/>
    </xf>
    <xf numFmtId="0" fontId="29" fillId="4" borderId="1" xfId="0" applyFont="1" applyFill="1" applyBorder="1" applyAlignment="1">
      <alignment horizontal="center" wrapText="1"/>
    </xf>
    <xf numFmtId="165" fontId="29" fillId="4" borderId="1" xfId="0" applyNumberFormat="1" applyFont="1" applyFill="1" applyBorder="1" applyAlignment="1">
      <alignment horizontal="center" vertical="center" wrapText="1"/>
    </xf>
    <xf numFmtId="0" fontId="33" fillId="4" borderId="1" xfId="0" applyFont="1" applyFill="1" applyBorder="1" applyAlignment="1">
      <alignment horizontal="center" vertical="center" wrapText="1"/>
    </xf>
    <xf numFmtId="4" fontId="29" fillId="4" borderId="1" xfId="0" applyNumberFormat="1" applyFont="1" applyFill="1" applyBorder="1" applyAlignment="1">
      <alignment horizontal="center" vertical="center" wrapText="1"/>
    </xf>
    <xf numFmtId="44" fontId="30" fillId="4" borderId="1" xfId="1" applyFont="1" applyFill="1" applyBorder="1" applyAlignment="1">
      <alignment horizontal="center" vertical="center" wrapText="1"/>
    </xf>
    <xf numFmtId="0" fontId="3" fillId="5" borderId="9"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0" fillId="6" borderId="2" xfId="0" applyFill="1" applyBorder="1" applyAlignment="1" applyProtection="1">
      <alignment horizontal="center" vertical="center" wrapText="1"/>
    </xf>
    <xf numFmtId="0" fontId="0" fillId="6" borderId="20" xfId="0" applyFill="1" applyBorder="1" applyAlignment="1" applyProtection="1">
      <alignment horizontal="center" vertical="center" wrapText="1"/>
    </xf>
    <xf numFmtId="49" fontId="0" fillId="9" borderId="20" xfId="0" applyNumberFormat="1" applyFill="1" applyBorder="1" applyAlignment="1" applyProtection="1">
      <alignment horizontal="center" vertical="center" wrapText="1"/>
      <protection locked="0"/>
    </xf>
    <xf numFmtId="14" fontId="12" fillId="9" borderId="2" xfId="0" applyNumberFormat="1" applyFont="1" applyFill="1" applyBorder="1" applyAlignment="1" applyProtection="1">
      <alignment horizontal="center" vertical="center" wrapText="1"/>
      <protection locked="0"/>
    </xf>
    <xf numFmtId="165" fontId="12" fillId="9" borderId="24" xfId="0" applyNumberFormat="1" applyFont="1" applyFill="1" applyBorder="1" applyAlignment="1" applyProtection="1">
      <alignment horizontal="center" vertical="center" wrapText="1"/>
      <protection locked="0"/>
    </xf>
    <xf numFmtId="2" fontId="12" fillId="9" borderId="2" xfId="0" applyNumberFormat="1" applyFont="1" applyFill="1" applyBorder="1" applyAlignment="1" applyProtection="1">
      <alignment horizontal="center" vertical="center" wrapText="1"/>
      <protection locked="0"/>
    </xf>
    <xf numFmtId="165" fontId="0" fillId="6" borderId="2" xfId="0" applyNumberFormat="1" applyFill="1" applyBorder="1" applyAlignment="1" applyProtection="1">
      <alignment horizontal="center" vertical="center" wrapText="1"/>
    </xf>
    <xf numFmtId="8" fontId="0" fillId="6" borderId="2" xfId="0" applyNumberFormat="1" applyFill="1" applyBorder="1" applyAlignment="1" applyProtection="1">
      <alignment horizontal="center" vertical="center" wrapText="1"/>
    </xf>
    <xf numFmtId="14" fontId="0" fillId="6" borderId="10" xfId="0" applyNumberFormat="1" applyFill="1" applyBorder="1" applyAlignment="1" applyProtection="1">
      <alignment horizontal="center" vertical="center" wrapText="1"/>
    </xf>
    <xf numFmtId="165" fontId="0" fillId="6" borderId="1" xfId="1" applyNumberFormat="1" applyFont="1"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0" fillId="6" borderId="9" xfId="0" applyFill="1" applyBorder="1" applyAlignment="1" applyProtection="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8" fontId="0" fillId="6" borderId="1" xfId="0" applyNumberFormat="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4" borderId="9" xfId="0" applyFill="1" applyBorder="1" applyAlignment="1">
      <alignment horizontal="center" vertical="center" wrapText="1"/>
    </xf>
    <xf numFmtId="0" fontId="0" fillId="0" borderId="1" xfId="0" applyBorder="1" applyAlignment="1">
      <alignment horizontal="center" vertical="center"/>
    </xf>
    <xf numFmtId="8" fontId="0" fillId="4" borderId="1" xfId="0" applyNumberFormat="1" applyFill="1" applyBorder="1" applyAlignment="1">
      <alignment horizontal="center" vertical="center" wrapText="1"/>
    </xf>
    <xf numFmtId="0" fontId="2" fillId="4" borderId="1" xfId="0" applyFont="1" applyFill="1" applyBorder="1" applyAlignment="1">
      <alignment horizontal="center" vertical="center" wrapText="1"/>
    </xf>
    <xf numFmtId="165" fontId="0" fillId="4" borderId="1" xfId="0" applyNumberFormat="1" applyFill="1" applyBorder="1" applyAlignment="1">
      <alignment horizontal="center" vertical="center"/>
    </xf>
    <xf numFmtId="0" fontId="0" fillId="0" borderId="10" xfId="0" applyBorder="1" applyAlignment="1">
      <alignment horizontal="center" vertical="center"/>
    </xf>
    <xf numFmtId="14" fontId="0" fillId="4" borderId="1" xfId="0" applyNumberFormat="1" applyFill="1" applyBorder="1" applyAlignment="1">
      <alignment horizontal="center" vertical="center"/>
    </xf>
    <xf numFmtId="0" fontId="0" fillId="6" borderId="10" xfId="0" applyFill="1" applyBorder="1" applyAlignment="1">
      <alignment horizontal="center" vertical="center"/>
    </xf>
    <xf numFmtId="165" fontId="0" fillId="6" borderId="1" xfId="0" applyNumberFormat="1" applyFill="1" applyBorder="1" applyAlignment="1">
      <alignment horizontal="center" vertical="center"/>
    </xf>
    <xf numFmtId="165" fontId="0" fillId="6" borderId="1" xfId="0" applyNumberFormat="1" applyFill="1" applyBorder="1" applyAlignment="1">
      <alignment horizontal="center" vertical="center" wrapText="1"/>
    </xf>
    <xf numFmtId="0" fontId="0" fillId="0" borderId="0" xfId="0" applyAlignment="1">
      <alignment horizontal="center" vertical="center" wrapText="1"/>
    </xf>
    <xf numFmtId="0" fontId="15" fillId="4" borderId="0" xfId="0" applyFont="1" applyFill="1" applyAlignment="1">
      <alignment horizontal="center" vertical="center" wrapText="1"/>
    </xf>
    <xf numFmtId="165" fontId="0" fillId="6" borderId="1" xfId="0" applyNumberFormat="1" applyFill="1" applyBorder="1" applyAlignment="1" applyProtection="1">
      <alignment vertical="center" wrapText="1"/>
    </xf>
    <xf numFmtId="14" fontId="0" fillId="6" borderId="1" xfId="0" applyNumberFormat="1" applyFill="1" applyBorder="1" applyAlignment="1" applyProtection="1">
      <alignment vertical="center" wrapText="1"/>
    </xf>
    <xf numFmtId="14" fontId="0" fillId="6" borderId="1" xfId="0" applyNumberFormat="1" applyFill="1" applyBorder="1" applyAlignment="1" applyProtection="1">
      <alignment horizontal="center" vertical="center" wrapText="1"/>
    </xf>
    <xf numFmtId="8" fontId="0" fillId="6" borderId="1" xfId="0" applyNumberFormat="1" applyFill="1" applyBorder="1" applyAlignment="1" applyProtection="1">
      <alignment vertical="center" wrapText="1"/>
    </xf>
    <xf numFmtId="165" fontId="0" fillId="6" borderId="1" xfId="1" applyNumberFormat="1" applyFont="1" applyFill="1" applyBorder="1" applyAlignment="1" applyProtection="1">
      <alignment vertical="center" wrapText="1"/>
    </xf>
    <xf numFmtId="0" fontId="2" fillId="6" borderId="9" xfId="0" applyFont="1" applyFill="1" applyBorder="1" applyAlignment="1">
      <alignment vertical="center" wrapText="1"/>
    </xf>
    <xf numFmtId="0" fontId="0" fillId="6" borderId="1" xfId="0" applyFill="1" applyBorder="1" applyAlignment="1">
      <alignment vertical="center"/>
    </xf>
    <xf numFmtId="8" fontId="0" fillId="6" borderId="1" xfId="0" applyNumberFormat="1" applyFill="1" applyBorder="1" applyAlignment="1">
      <alignment vertical="center" wrapText="1"/>
    </xf>
    <xf numFmtId="14" fontId="0" fillId="6" borderId="1" xfId="0" applyNumberFormat="1" applyFill="1" applyBorder="1" applyAlignment="1">
      <alignment vertical="center" wrapText="1"/>
    </xf>
    <xf numFmtId="14" fontId="0" fillId="4" borderId="1" xfId="0" applyNumberFormat="1" applyFill="1" applyBorder="1" applyAlignment="1">
      <alignment vertical="center" wrapText="1"/>
    </xf>
    <xf numFmtId="0" fontId="0" fillId="4" borderId="1" xfId="0" applyFill="1" applyBorder="1" applyAlignment="1">
      <alignment vertical="center"/>
    </xf>
    <xf numFmtId="0" fontId="0" fillId="0" borderId="1" xfId="0" applyBorder="1"/>
    <xf numFmtId="0" fontId="2" fillId="4" borderId="1" xfId="0" applyFont="1" applyFill="1" applyBorder="1" applyAlignment="1">
      <alignment vertical="center" wrapText="1"/>
    </xf>
    <xf numFmtId="165" fontId="0" fillId="4" borderId="1" xfId="0" applyNumberFormat="1" applyFill="1" applyBorder="1" applyAlignment="1">
      <alignment vertical="center"/>
    </xf>
    <xf numFmtId="14" fontId="0" fillId="4" borderId="1" xfId="0" applyNumberFormat="1" applyFill="1" applyBorder="1" applyAlignment="1">
      <alignment vertical="center"/>
    </xf>
    <xf numFmtId="0" fontId="0" fillId="0" borderId="1" xfId="0" applyBorder="1" applyAlignment="1">
      <alignment vertical="center"/>
    </xf>
    <xf numFmtId="165" fontId="0" fillId="6" borderId="1" xfId="0" applyNumberFormat="1" applyFill="1" applyBorder="1" applyAlignment="1">
      <alignment vertical="center" wrapText="1"/>
    </xf>
    <xf numFmtId="14" fontId="0" fillId="6" borderId="1" xfId="0" applyNumberFormat="1" applyFont="1" applyFill="1" applyBorder="1" applyAlignment="1">
      <alignment vertical="center" wrapText="1"/>
    </xf>
    <xf numFmtId="0" fontId="0" fillId="0" borderId="10" xfId="0" applyFont="1" applyBorder="1" applyAlignment="1">
      <alignment horizontal="center" vertical="center"/>
    </xf>
    <xf numFmtId="165" fontId="0" fillId="4" borderId="1" xfId="1" applyNumberFormat="1" applyFont="1" applyFill="1" applyBorder="1" applyAlignment="1">
      <alignment vertical="center"/>
    </xf>
    <xf numFmtId="165" fontId="0" fillId="6" borderId="1" xfId="0" applyNumberFormat="1" applyFill="1" applyBorder="1" applyAlignment="1">
      <alignment vertical="center"/>
    </xf>
    <xf numFmtId="0" fontId="0" fillId="4" borderId="9" xfId="0" applyFill="1" applyBorder="1" applyAlignment="1">
      <alignment vertical="center" wrapText="1"/>
    </xf>
    <xf numFmtId="8" fontId="0" fillId="4" borderId="1" xfId="0" applyNumberFormat="1" applyFill="1" applyBorder="1" applyAlignment="1">
      <alignment vertical="center" wrapText="1"/>
    </xf>
    <xf numFmtId="165" fontId="11" fillId="5" borderId="45" xfId="0" applyNumberFormat="1" applyFont="1" applyFill="1" applyBorder="1" applyAlignment="1" applyProtection="1">
      <alignment vertical="center"/>
    </xf>
    <xf numFmtId="165" fontId="11" fillId="5" borderId="46" xfId="0" applyNumberFormat="1" applyFont="1" applyFill="1" applyBorder="1" applyAlignment="1" applyProtection="1">
      <alignment vertical="center"/>
    </xf>
    <xf numFmtId="166" fontId="11" fillId="5" borderId="45" xfId="0" applyNumberFormat="1" applyFont="1" applyFill="1" applyBorder="1" applyAlignment="1" applyProtection="1">
      <alignment vertical="center"/>
    </xf>
    <xf numFmtId="0" fontId="11" fillId="5" borderId="46" xfId="0" applyFont="1" applyFill="1" applyBorder="1" applyAlignment="1" applyProtection="1">
      <alignment vertical="center"/>
    </xf>
    <xf numFmtId="166" fontId="11" fillId="5" borderId="0" xfId="0" applyNumberFormat="1" applyFont="1" applyFill="1" applyBorder="1" applyAlignment="1" applyProtection="1">
      <alignment vertical="center"/>
    </xf>
    <xf numFmtId="0" fontId="11" fillId="5" borderId="37" xfId="0" applyFont="1" applyFill="1" applyBorder="1" applyAlignment="1" applyProtection="1">
      <alignment vertical="center"/>
    </xf>
    <xf numFmtId="0" fontId="0" fillId="4" borderId="9" xfId="0" applyFill="1" applyBorder="1" applyAlignment="1">
      <alignment horizontal="center" vertical="center" wrapText="1"/>
    </xf>
    <xf numFmtId="0" fontId="0" fillId="0" borderId="0" xfId="0" applyAlignment="1">
      <alignment horizontal="center" vertical="center" wrapText="1"/>
    </xf>
    <xf numFmtId="0" fontId="0" fillId="4" borderId="0" xfId="0" applyFill="1" applyBorder="1" applyAlignment="1">
      <alignment horizontal="center" vertical="center" wrapText="1"/>
    </xf>
    <xf numFmtId="0" fontId="0" fillId="4" borderId="9" xfId="0" applyFill="1" applyBorder="1" applyAlignment="1">
      <alignment horizontal="center" vertical="center" wrapText="1"/>
    </xf>
    <xf numFmtId="1" fontId="0" fillId="0" borderId="0" xfId="0" applyNumberFormat="1" applyAlignment="1">
      <alignment horizontal="center" vertical="center"/>
    </xf>
    <xf numFmtId="1" fontId="3" fillId="2" borderId="1" xfId="0" applyNumberFormat="1" applyFont="1" applyFill="1" applyBorder="1" applyAlignment="1">
      <alignment horizontal="center" vertical="center" wrapText="1"/>
    </xf>
    <xf numFmtId="1" fontId="0" fillId="6" borderId="1" xfId="0" applyNumberFormat="1" applyFill="1" applyBorder="1" applyAlignment="1">
      <alignment horizontal="center" vertical="center" wrapText="1"/>
    </xf>
    <xf numFmtId="1" fontId="0" fillId="6" borderId="1" xfId="0" applyNumberFormat="1" applyFill="1" applyBorder="1" applyAlignment="1">
      <alignment horizontal="center" vertical="center"/>
    </xf>
    <xf numFmtId="1" fontId="0" fillId="6" borderId="2" xfId="0" applyNumberFormat="1" applyFill="1" applyBorder="1" applyAlignment="1">
      <alignment horizontal="center" vertical="center"/>
    </xf>
    <xf numFmtId="1" fontId="0" fillId="4" borderId="1" xfId="0" applyNumberFormat="1" applyFill="1" applyBorder="1" applyAlignment="1">
      <alignment horizontal="center" vertical="center" wrapText="1"/>
    </xf>
    <xf numFmtId="1" fontId="0" fillId="4" borderId="1" xfId="0" applyNumberFormat="1" applyFill="1" applyBorder="1" applyAlignment="1">
      <alignment horizontal="center" vertical="center"/>
    </xf>
    <xf numFmtId="1" fontId="0" fillId="4" borderId="12" xfId="0" applyNumberFormat="1" applyFill="1" applyBorder="1" applyAlignment="1">
      <alignment horizontal="center" vertical="center"/>
    </xf>
    <xf numFmtId="1" fontId="15" fillId="6" borderId="1" xfId="0" applyNumberFormat="1" applyFont="1" applyFill="1" applyBorder="1" applyAlignment="1">
      <alignment horizontal="center" vertical="center" wrapText="1"/>
    </xf>
    <xf numFmtId="1" fontId="0" fillId="6" borderId="1" xfId="0" applyNumberFormat="1" applyFont="1" applyFill="1" applyBorder="1" applyAlignment="1">
      <alignment horizontal="center" vertical="center" wrapText="1"/>
    </xf>
    <xf numFmtId="1" fontId="15" fillId="6" borderId="2" xfId="0" applyNumberFormat="1" applyFont="1" applyFill="1" applyBorder="1" applyAlignment="1">
      <alignment horizontal="center" vertical="center" wrapText="1"/>
    </xf>
    <xf numFmtId="1" fontId="17" fillId="4" borderId="1" xfId="0" applyNumberFormat="1" applyFont="1" applyFill="1" applyBorder="1" applyAlignment="1">
      <alignment horizontal="center" vertical="center" wrapText="1"/>
    </xf>
    <xf numFmtId="1" fontId="17" fillId="4" borderId="12" xfId="0" applyNumberFormat="1" applyFont="1" applyFill="1" applyBorder="1" applyAlignment="1">
      <alignment horizontal="center" vertical="center" wrapText="1"/>
    </xf>
    <xf numFmtId="1" fontId="17" fillId="6" borderId="1" xfId="0" applyNumberFormat="1" applyFont="1" applyFill="1" applyBorder="1" applyAlignment="1">
      <alignment horizontal="center" vertical="center" wrapText="1"/>
    </xf>
    <xf numFmtId="1" fontId="0" fillId="6" borderId="12" xfId="0" applyNumberFormat="1" applyFill="1" applyBorder="1" applyAlignment="1">
      <alignment horizontal="center" vertical="center" wrapText="1"/>
    </xf>
    <xf numFmtId="1" fontId="19" fillId="0" borderId="0" xfId="0" applyNumberFormat="1" applyFont="1" applyAlignment="1">
      <alignment horizontal="center" vertical="center"/>
    </xf>
    <xf numFmtId="165" fontId="30" fillId="4" borderId="1" xfId="0" applyNumberFormat="1" applyFont="1" applyFill="1" applyBorder="1" applyAlignment="1">
      <alignment horizontal="center" vertical="center" wrapText="1"/>
    </xf>
    <xf numFmtId="8" fontId="29" fillId="4" borderId="1" xfId="0" applyNumberFormat="1" applyFont="1" applyFill="1" applyBorder="1" applyAlignment="1">
      <alignment horizontal="center" vertical="center" wrapText="1"/>
    </xf>
    <xf numFmtId="0" fontId="29" fillId="4" borderId="1" xfId="0" applyNumberFormat="1" applyFont="1" applyFill="1" applyBorder="1" applyAlignment="1">
      <alignment vertical="center"/>
    </xf>
    <xf numFmtId="165" fontId="29" fillId="4" borderId="1" xfId="0" applyNumberFormat="1" applyFont="1" applyFill="1" applyBorder="1" applyAlignment="1">
      <alignment horizontal="center" vertical="center"/>
    </xf>
    <xf numFmtId="0" fontId="34" fillId="4" borderId="1" xfId="0" applyFont="1" applyFill="1" applyBorder="1" applyAlignment="1">
      <alignment horizontal="center" vertical="center" wrapText="1"/>
    </xf>
    <xf numFmtId="3" fontId="34" fillId="4" borderId="1"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165" fontId="29" fillId="4" borderId="1" xfId="1" applyNumberFormat="1" applyFont="1" applyFill="1" applyBorder="1" applyAlignment="1">
      <alignment horizontal="center" vertical="center" wrapText="1"/>
    </xf>
    <xf numFmtId="0" fontId="0" fillId="4" borderId="9" xfId="0" applyFill="1" applyBorder="1" applyAlignment="1">
      <alignment horizontal="center" vertical="center" wrapText="1"/>
    </xf>
    <xf numFmtId="0" fontId="29" fillId="0"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44" xfId="0" applyFont="1" applyFill="1" applyBorder="1" applyAlignment="1">
      <alignment horizontal="center" vertical="center" wrapText="1"/>
    </xf>
    <xf numFmtId="165" fontId="14" fillId="7" borderId="28" xfId="0" applyNumberFormat="1" applyFont="1" applyFill="1" applyBorder="1" applyAlignment="1">
      <alignment horizontal="center" vertical="center"/>
    </xf>
    <xf numFmtId="165" fontId="14" fillId="7" borderId="30" xfId="0" applyNumberFormat="1" applyFont="1" applyFill="1" applyBorder="1" applyAlignment="1">
      <alignment horizontal="center" vertical="center"/>
    </xf>
    <xf numFmtId="0" fontId="14" fillId="7" borderId="29" xfId="0" applyFont="1" applyFill="1" applyBorder="1" applyAlignment="1">
      <alignment horizontal="right" vertical="center"/>
    </xf>
    <xf numFmtId="0" fontId="14" fillId="7" borderId="28" xfId="0" applyFont="1" applyFill="1" applyBorder="1" applyAlignment="1">
      <alignment horizontal="right" vertical="center"/>
    </xf>
    <xf numFmtId="0" fontId="13" fillId="7" borderId="56" xfId="0" applyFont="1" applyFill="1" applyBorder="1" applyAlignment="1">
      <alignment horizontal="center" vertical="center" wrapText="1"/>
    </xf>
    <xf numFmtId="0" fontId="13" fillId="7" borderId="57" xfId="0" applyFont="1" applyFill="1" applyBorder="1" applyAlignment="1">
      <alignment horizontal="center" vertical="center" wrapText="1"/>
    </xf>
    <xf numFmtId="0" fontId="24" fillId="0" borderId="0" xfId="0" applyFont="1" applyAlignment="1">
      <alignment horizontal="center" vertical="center"/>
    </xf>
    <xf numFmtId="0" fontId="28" fillId="12" borderId="25" xfId="0" applyFont="1" applyFill="1" applyBorder="1" applyAlignment="1">
      <alignment horizontal="center" vertical="center" wrapText="1"/>
    </xf>
    <xf numFmtId="0" fontId="28" fillId="12" borderId="27" xfId="0" applyFont="1" applyFill="1" applyBorder="1" applyAlignment="1">
      <alignment horizontal="center" vertical="center" wrapText="1"/>
    </xf>
    <xf numFmtId="44" fontId="12" fillId="6" borderId="9" xfId="0" applyNumberFormat="1" applyFont="1" applyFill="1" applyBorder="1" applyAlignment="1">
      <alignment horizontal="center" vertical="center"/>
    </xf>
    <xf numFmtId="44" fontId="12" fillId="6" borderId="10" xfId="0" applyNumberFormat="1" applyFont="1" applyFill="1" applyBorder="1" applyAlignment="1">
      <alignment horizontal="center" vertical="center"/>
    </xf>
    <xf numFmtId="44" fontId="12" fillId="6" borderId="20" xfId="0" applyNumberFormat="1" applyFont="1" applyFill="1" applyBorder="1" applyAlignment="1">
      <alignment horizontal="center" vertical="center"/>
    </xf>
    <xf numFmtId="44" fontId="12" fillId="6" borderId="24" xfId="0" applyNumberFormat="1" applyFont="1" applyFill="1" applyBorder="1" applyAlignment="1">
      <alignment horizontal="center" vertical="center"/>
    </xf>
    <xf numFmtId="44" fontId="13" fillId="7" borderId="25" xfId="0" applyNumberFormat="1" applyFont="1" applyFill="1" applyBorder="1" applyAlignment="1">
      <alignment horizontal="center" vertical="center"/>
    </xf>
    <xf numFmtId="44" fontId="13" fillId="7" borderId="27" xfId="0" applyNumberFormat="1" applyFont="1" applyFill="1" applyBorder="1" applyAlignment="1">
      <alignment horizontal="center" vertical="center"/>
    </xf>
    <xf numFmtId="0" fontId="14" fillId="7" borderId="29" xfId="0" applyFont="1" applyFill="1" applyBorder="1" applyAlignment="1">
      <alignment horizontal="center" vertical="center"/>
    </xf>
    <xf numFmtId="0" fontId="14" fillId="7" borderId="28"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13" fillId="7" borderId="19"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13" fillId="7" borderId="37" xfId="0" applyFont="1" applyFill="1" applyBorder="1" applyAlignment="1">
      <alignment horizontal="center" vertical="center" wrapText="1"/>
    </xf>
    <xf numFmtId="44" fontId="12" fillId="6" borderId="6" xfId="0" applyNumberFormat="1" applyFont="1" applyFill="1" applyBorder="1" applyAlignment="1">
      <alignment horizontal="center" vertical="center"/>
    </xf>
    <xf numFmtId="44" fontId="12" fillId="6" borderId="8" xfId="0" applyNumberFormat="1" applyFont="1" applyFill="1" applyBorder="1" applyAlignment="1">
      <alignment horizontal="center" vertical="center"/>
    </xf>
    <xf numFmtId="0" fontId="4" fillId="5" borderId="14"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5" xfId="0" applyFont="1" applyFill="1" applyBorder="1" applyAlignment="1">
      <alignment horizontal="center" vertical="center"/>
    </xf>
    <xf numFmtId="0" fontId="11" fillId="10" borderId="29" xfId="0" applyFont="1" applyFill="1" applyBorder="1" applyAlignment="1" applyProtection="1">
      <alignment horizontal="right" vertical="center"/>
    </xf>
    <xf numFmtId="0" fontId="11" fillId="10" borderId="28" xfId="0" applyFont="1" applyFill="1" applyBorder="1" applyAlignment="1" applyProtection="1">
      <alignment horizontal="right" vertical="center"/>
    </xf>
    <xf numFmtId="0" fontId="3" fillId="5" borderId="7"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10" fillId="7" borderId="17" xfId="0" applyFont="1" applyFill="1" applyBorder="1" applyAlignment="1" applyProtection="1">
      <alignment horizontal="center" vertical="center"/>
    </xf>
    <xf numFmtId="0" fontId="10" fillId="7" borderId="18" xfId="0" applyFont="1" applyFill="1" applyBorder="1" applyAlignment="1" applyProtection="1">
      <alignment horizontal="center" vertical="center"/>
    </xf>
    <xf numFmtId="0" fontId="10" fillId="7" borderId="19" xfId="0" applyFont="1" applyFill="1" applyBorder="1" applyAlignment="1" applyProtection="1">
      <alignment horizontal="center" vertical="center"/>
    </xf>
    <xf numFmtId="0" fontId="3" fillId="5" borderId="6"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11" fillId="5" borderId="44" xfId="0" applyFont="1" applyFill="1" applyBorder="1" applyAlignment="1" applyProtection="1">
      <alignment horizontal="right" vertical="center"/>
    </xf>
    <xf numFmtId="0" fontId="11" fillId="5" borderId="45" xfId="0" applyFont="1" applyFill="1" applyBorder="1" applyAlignment="1" applyProtection="1">
      <alignment horizontal="right" vertical="center"/>
    </xf>
    <xf numFmtId="0" fontId="11" fillId="10" borderId="44" xfId="0" applyFont="1" applyFill="1" applyBorder="1" applyAlignment="1" applyProtection="1">
      <alignment horizontal="right" vertical="center"/>
    </xf>
    <xf numFmtId="0" fontId="11" fillId="10" borderId="45" xfId="0" applyFont="1" applyFill="1" applyBorder="1" applyAlignment="1" applyProtection="1">
      <alignment horizontal="right" vertical="center"/>
    </xf>
    <xf numFmtId="0" fontId="3" fillId="5" borderId="39" xfId="0" applyFont="1" applyFill="1" applyBorder="1" applyAlignment="1" applyProtection="1">
      <alignment horizontal="center" vertical="center" wrapText="1"/>
    </xf>
    <xf numFmtId="0" fontId="3" fillId="5" borderId="38" xfId="0" applyFont="1" applyFill="1" applyBorder="1" applyAlignment="1" applyProtection="1">
      <alignment horizontal="center" vertical="center" wrapText="1"/>
    </xf>
    <xf numFmtId="0" fontId="11" fillId="10" borderId="17" xfId="0" applyFont="1" applyFill="1" applyBorder="1" applyAlignment="1" applyProtection="1">
      <alignment horizontal="right" vertical="center"/>
    </xf>
    <xf numFmtId="0" fontId="11" fillId="10" borderId="18" xfId="0" applyFont="1" applyFill="1" applyBorder="1" applyAlignment="1" applyProtection="1">
      <alignment horizontal="right" vertical="center"/>
    </xf>
    <xf numFmtId="0" fontId="10" fillId="7" borderId="21" xfId="0" applyFont="1" applyFill="1" applyBorder="1" applyAlignment="1" applyProtection="1">
      <alignment horizontal="center" vertical="center"/>
    </xf>
    <xf numFmtId="0" fontId="10" fillId="7" borderId="22" xfId="0" applyFont="1" applyFill="1" applyBorder="1" applyAlignment="1" applyProtection="1">
      <alignment horizontal="center" vertical="center"/>
    </xf>
    <xf numFmtId="0" fontId="10" fillId="7" borderId="23" xfId="0" applyFont="1" applyFill="1" applyBorder="1" applyAlignment="1" applyProtection="1">
      <alignment horizontal="center" vertical="center"/>
    </xf>
    <xf numFmtId="0" fontId="3" fillId="5" borderId="8"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49" fontId="0" fillId="9" borderId="20" xfId="0" applyNumberFormat="1" applyFill="1" applyBorder="1" applyAlignment="1" applyProtection="1">
      <alignment horizontal="center" vertical="center" wrapText="1"/>
      <protection locked="0"/>
    </xf>
    <xf numFmtId="49" fontId="0" fillId="9" borderId="31" xfId="0" applyNumberFormat="1" applyFill="1" applyBorder="1" applyAlignment="1" applyProtection="1">
      <alignment horizontal="center" vertical="center" wrapText="1"/>
      <protection locked="0"/>
    </xf>
    <xf numFmtId="14" fontId="12" fillId="9" borderId="2" xfId="0" applyNumberFormat="1" applyFont="1" applyFill="1" applyBorder="1" applyAlignment="1" applyProtection="1">
      <alignment horizontal="center" vertical="center" wrapText="1"/>
      <protection locked="0"/>
    </xf>
    <xf numFmtId="14" fontId="12" fillId="9" borderId="4" xfId="0" applyNumberFormat="1" applyFont="1" applyFill="1" applyBorder="1" applyAlignment="1" applyProtection="1">
      <alignment horizontal="center" vertical="center" wrapText="1"/>
      <protection locked="0"/>
    </xf>
    <xf numFmtId="165" fontId="12" fillId="9" borderId="24" xfId="0" applyNumberFormat="1" applyFont="1" applyFill="1" applyBorder="1" applyAlignment="1" applyProtection="1">
      <alignment horizontal="center" vertical="center" wrapText="1"/>
      <protection locked="0"/>
    </xf>
    <xf numFmtId="165" fontId="12" fillId="9" borderId="32" xfId="0" applyNumberFormat="1" applyFont="1" applyFill="1" applyBorder="1" applyAlignment="1" applyProtection="1">
      <alignment horizontal="center" vertical="center" wrapText="1"/>
      <protection locked="0"/>
    </xf>
    <xf numFmtId="2" fontId="12" fillId="9" borderId="2" xfId="0" applyNumberFormat="1" applyFont="1" applyFill="1" applyBorder="1" applyAlignment="1" applyProtection="1">
      <alignment horizontal="center" vertical="center" wrapText="1"/>
      <protection locked="0"/>
    </xf>
    <xf numFmtId="2" fontId="12" fillId="9" borderId="4" xfId="0" applyNumberFormat="1" applyFont="1" applyFill="1" applyBorder="1" applyAlignment="1" applyProtection="1">
      <alignment horizontal="center" vertical="center" wrapText="1"/>
      <protection locked="0"/>
    </xf>
    <xf numFmtId="0" fontId="3" fillId="5" borderId="55" xfId="0" applyFont="1" applyFill="1" applyBorder="1" applyAlignment="1" applyProtection="1">
      <alignment horizontal="center" vertical="center"/>
    </xf>
    <xf numFmtId="0" fontId="10" fillId="7" borderId="36" xfId="0" applyFont="1" applyFill="1" applyBorder="1" applyAlignment="1" applyProtection="1">
      <alignment horizontal="center" vertical="center"/>
    </xf>
    <xf numFmtId="0" fontId="10" fillId="7" borderId="0" xfId="0" applyFont="1" applyFill="1" applyBorder="1" applyAlignment="1" applyProtection="1">
      <alignment horizontal="center" vertical="center"/>
    </xf>
    <xf numFmtId="0" fontId="10" fillId="7" borderId="37" xfId="0" applyFont="1" applyFill="1" applyBorder="1" applyAlignment="1" applyProtection="1">
      <alignment horizontal="center" vertical="center"/>
    </xf>
    <xf numFmtId="0" fontId="11" fillId="5" borderId="36" xfId="0" applyFont="1" applyFill="1" applyBorder="1" applyAlignment="1" applyProtection="1">
      <alignment horizontal="right" vertical="center"/>
    </xf>
    <xf numFmtId="0" fontId="11" fillId="5" borderId="0" xfId="0" applyFont="1" applyFill="1" applyBorder="1" applyAlignment="1" applyProtection="1">
      <alignment horizontal="right" vertical="center"/>
    </xf>
    <xf numFmtId="166" fontId="11" fillId="5" borderId="45" xfId="0" applyNumberFormat="1" applyFont="1" applyFill="1" applyBorder="1" applyAlignment="1" applyProtection="1">
      <alignment horizontal="center" vertical="center"/>
    </xf>
    <xf numFmtId="0" fontId="11" fillId="5" borderId="46" xfId="0" applyFont="1" applyFill="1" applyBorder="1" applyAlignment="1" applyProtection="1">
      <alignment horizontal="center" vertical="center"/>
    </xf>
    <xf numFmtId="165" fontId="11" fillId="5" borderId="45" xfId="0" applyNumberFormat="1" applyFont="1" applyFill="1" applyBorder="1" applyAlignment="1" applyProtection="1">
      <alignment horizontal="center" vertical="center"/>
    </xf>
    <xf numFmtId="165" fontId="11" fillId="5" borderId="46" xfId="0" applyNumberFormat="1" applyFont="1" applyFill="1" applyBorder="1" applyAlignment="1" applyProtection="1">
      <alignment horizontal="center" vertical="center"/>
    </xf>
    <xf numFmtId="165" fontId="12" fillId="9" borderId="33" xfId="0" applyNumberFormat="1" applyFont="1" applyFill="1" applyBorder="1" applyAlignment="1" applyProtection="1">
      <alignment horizontal="center" vertical="center" wrapText="1"/>
      <protection locked="0"/>
    </xf>
    <xf numFmtId="14" fontId="12" fillId="9" borderId="3" xfId="0" applyNumberFormat="1" applyFont="1" applyFill="1" applyBorder="1" applyAlignment="1" applyProtection="1">
      <alignment horizontal="center" vertical="center" wrapText="1"/>
      <protection locked="0"/>
    </xf>
    <xf numFmtId="2" fontId="12" fillId="9" borderId="3" xfId="0" applyNumberFormat="1" applyFont="1" applyFill="1" applyBorder="1" applyAlignment="1" applyProtection="1">
      <alignment horizontal="center" vertical="center" wrapText="1"/>
      <protection locked="0"/>
    </xf>
    <xf numFmtId="49" fontId="0" fillId="9" borderId="60" xfId="0" applyNumberFormat="1" applyFill="1" applyBorder="1" applyAlignment="1" applyProtection="1">
      <alignment horizontal="center" vertical="center" wrapText="1"/>
      <protection locked="0"/>
    </xf>
    <xf numFmtId="49" fontId="0" fillId="9" borderId="61" xfId="0" applyNumberFormat="1" applyFill="1" applyBorder="1" applyAlignment="1" applyProtection="1">
      <alignment horizontal="center" vertical="center" wrapText="1"/>
      <protection locked="0"/>
    </xf>
    <xf numFmtId="49" fontId="0" fillId="9" borderId="51" xfId="0" applyNumberFormat="1" applyFill="1" applyBorder="1" applyAlignment="1" applyProtection="1">
      <alignment horizontal="center" vertical="center" wrapText="1"/>
      <protection locked="0"/>
    </xf>
    <xf numFmtId="165" fontId="12" fillId="9" borderId="59" xfId="0" applyNumberFormat="1" applyFont="1" applyFill="1" applyBorder="1" applyAlignment="1" applyProtection="1">
      <alignment horizontal="center" vertical="center" wrapText="1"/>
      <protection locked="0"/>
    </xf>
    <xf numFmtId="14" fontId="12" fillId="9" borderId="58" xfId="0" applyNumberFormat="1" applyFont="1" applyFill="1" applyBorder="1" applyAlignment="1" applyProtection="1">
      <alignment horizontal="center" vertical="center" wrapText="1"/>
      <protection locked="0"/>
    </xf>
    <xf numFmtId="2" fontId="12" fillId="9" borderId="58" xfId="0" applyNumberFormat="1" applyFont="1" applyFill="1" applyBorder="1" applyAlignment="1" applyProtection="1">
      <alignment horizontal="center" vertical="center" wrapText="1"/>
      <protection locked="0"/>
    </xf>
    <xf numFmtId="49" fontId="0" fillId="9" borderId="62" xfId="0" applyNumberFormat="1" applyFill="1" applyBorder="1" applyAlignment="1" applyProtection="1">
      <alignment horizontal="center" vertical="center" wrapText="1"/>
      <protection locked="0"/>
    </xf>
    <xf numFmtId="166" fontId="11" fillId="5" borderId="0" xfId="0" applyNumberFormat="1" applyFont="1" applyFill="1" applyBorder="1" applyAlignment="1" applyProtection="1">
      <alignment horizontal="center" vertical="center"/>
    </xf>
    <xf numFmtId="0" fontId="11" fillId="5" borderId="37" xfId="0" applyFont="1" applyFill="1" applyBorder="1" applyAlignment="1" applyProtection="1">
      <alignment horizontal="center" vertical="center"/>
    </xf>
    <xf numFmtId="0" fontId="11" fillId="10" borderId="36" xfId="0" applyFont="1" applyFill="1" applyBorder="1" applyAlignment="1" applyProtection="1">
      <alignment horizontal="right" vertical="center"/>
    </xf>
    <xf numFmtId="0" fontId="11" fillId="10" borderId="0" xfId="0" applyFont="1" applyFill="1" applyBorder="1" applyAlignment="1" applyProtection="1">
      <alignment horizontal="right" vertical="center"/>
    </xf>
    <xf numFmtId="166" fontId="3" fillId="4" borderId="0" xfId="0" applyNumberFormat="1" applyFont="1" applyFill="1" applyAlignment="1">
      <alignment horizontal="center" vertical="center"/>
    </xf>
    <xf numFmtId="0" fontId="0" fillId="0" borderId="0" xfId="0" applyBorder="1" applyAlignment="1">
      <alignment horizontal="center" vertical="center"/>
    </xf>
    <xf numFmtId="0" fontId="23" fillId="3" borderId="17"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3" fillId="7" borderId="6" xfId="0" applyFont="1" applyFill="1" applyBorder="1" applyAlignment="1">
      <alignment horizontal="center" vertical="center"/>
    </xf>
    <xf numFmtId="0" fontId="23" fillId="7" borderId="7" xfId="0" applyFont="1" applyFill="1" applyBorder="1" applyAlignment="1">
      <alignment horizontal="center" vertical="center"/>
    </xf>
    <xf numFmtId="0" fontId="23" fillId="7" borderId="8" xfId="0" applyFont="1" applyFill="1" applyBorder="1" applyAlignment="1">
      <alignment horizontal="center" vertical="center"/>
    </xf>
    <xf numFmtId="0" fontId="0" fillId="4" borderId="9" xfId="0"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7" borderId="31" xfId="0" applyFont="1" applyFill="1" applyBorder="1" applyAlignment="1">
      <alignment horizontal="center" vertical="center"/>
    </xf>
    <xf numFmtId="0" fontId="23" fillId="7" borderId="4" xfId="0" applyFont="1" applyFill="1" applyBorder="1" applyAlignment="1">
      <alignment horizontal="center" vertical="center"/>
    </xf>
    <xf numFmtId="0" fontId="23" fillId="7" borderId="32" xfId="0"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horizontal="center" vertical="center" wrapText="1"/>
    </xf>
    <xf numFmtId="165" fontId="0" fillId="4" borderId="0" xfId="0" applyNumberFormat="1" applyFill="1" applyBorder="1" applyAlignment="1">
      <alignment horizontal="center" vertical="center"/>
    </xf>
    <xf numFmtId="165" fontId="0" fillId="4" borderId="0" xfId="0" applyNumberFormat="1" applyFill="1" applyAlignment="1">
      <alignment horizontal="center" vertical="center"/>
    </xf>
  </cellXfs>
  <cellStyles count="3">
    <cellStyle name="Hiperlink" xfId="2" builtinId="8"/>
    <cellStyle name="Moeda" xfId="1" builtinId="4"/>
    <cellStyle name="Normal" xfId="0" builtinId="0"/>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'Resumo Geral'!$B$5:$B$26</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Assinatura (livros)</c:v>
                </c:pt>
                <c:pt idx="9">
                  <c:v>Manutenção de Equipamentos</c:v>
                </c:pt>
                <c:pt idx="10">
                  <c:v>Serviços Gráficos</c:v>
                </c:pt>
                <c:pt idx="11">
                  <c:v>Material de Consumo</c:v>
                </c:pt>
                <c:pt idx="12">
                  <c:v>Medicamentos</c:v>
                </c:pt>
                <c:pt idx="13">
                  <c:v>Equipamentos Audiovisual</c:v>
                </c:pt>
                <c:pt idx="14">
                  <c:v>Ferramenta/Equipamento</c:v>
                </c:pt>
                <c:pt idx="15">
                  <c:v>Serviços Diversos</c:v>
                </c:pt>
                <c:pt idx="16">
                  <c:v>Projetos</c:v>
                </c:pt>
                <c:pt idx="17">
                  <c:v>Capacitação Pós</c:v>
                </c:pt>
                <c:pt idx="18">
                  <c:v>Capacitação</c:v>
                </c:pt>
                <c:pt idx="19">
                  <c:v>Obras</c:v>
                </c:pt>
                <c:pt idx="20">
                  <c:v>Serviço Público</c:v>
                </c:pt>
                <c:pt idx="21">
                  <c:v>Anuidade</c:v>
                </c:pt>
              </c:strCache>
            </c:strRef>
          </c:cat>
          <c:val>
            <c:numRef>
              <c:f>'Resumo Geral'!$H$5:$H$26</c:f>
              <c:numCache>
                <c:formatCode>_("R$"* #,##0.00_);_("R$"* \(#,##0.00\);_("R$"* "-"??_);_(@_)</c:formatCode>
                <c:ptCount val="22"/>
                <c:pt idx="0">
                  <c:v>108546512.05000001</c:v>
                </c:pt>
                <c:pt idx="1">
                  <c:v>18352656.193999998</c:v>
                </c:pt>
                <c:pt idx="2">
                  <c:v>9231150.6699999999</c:v>
                </c:pt>
                <c:pt idx="3">
                  <c:v>181551.31000000003</c:v>
                </c:pt>
                <c:pt idx="4">
                  <c:v>0</c:v>
                </c:pt>
                <c:pt idx="5">
                  <c:v>0</c:v>
                </c:pt>
                <c:pt idx="6">
                  <c:v>463267.5</c:v>
                </c:pt>
                <c:pt idx="7">
                  <c:v>85170.05</c:v>
                </c:pt>
                <c:pt idx="8">
                  <c:v>941804</c:v>
                </c:pt>
                <c:pt idx="9">
                  <c:v>473201.39</c:v>
                </c:pt>
                <c:pt idx="10">
                  <c:v>353894</c:v>
                </c:pt>
                <c:pt idx="11">
                  <c:v>547784.52</c:v>
                </c:pt>
                <c:pt idx="12">
                  <c:v>15000</c:v>
                </c:pt>
                <c:pt idx="13">
                  <c:v>223897.9</c:v>
                </c:pt>
                <c:pt idx="14">
                  <c:v>22427.62</c:v>
                </c:pt>
                <c:pt idx="15">
                  <c:v>6928149.6600000001</c:v>
                </c:pt>
                <c:pt idx="16">
                  <c:v>0</c:v>
                </c:pt>
                <c:pt idx="17">
                  <c:v>173927.70999999996</c:v>
                </c:pt>
                <c:pt idx="18">
                  <c:v>2082443.69</c:v>
                </c:pt>
                <c:pt idx="19">
                  <c:v>2143700</c:v>
                </c:pt>
                <c:pt idx="20">
                  <c:v>1946000</c:v>
                </c:pt>
                <c:pt idx="21">
                  <c:v>172316.41999999998</c:v>
                </c:pt>
              </c:numCache>
            </c:numRef>
          </c:val>
          <c:extLst>
            <c:ext xmlns:c16="http://schemas.microsoft.com/office/drawing/2014/chart" uri="{C3380CC4-5D6E-409C-BE32-E72D297353CC}">
              <c16:uniqueId val="{00000000-EE7A-461C-9E4A-E58A3A1CD4A0}"/>
            </c:ext>
          </c:extLst>
        </c:ser>
        <c:dLbls>
          <c:showLegendKey val="0"/>
          <c:showVal val="0"/>
          <c:showCatName val="0"/>
          <c:showSerName val="0"/>
          <c:showPercent val="0"/>
          <c:showBubbleSize val="0"/>
        </c:dLbls>
        <c:gapWidth val="150"/>
        <c:shape val="box"/>
        <c:axId val="748502159"/>
        <c:axId val="748491343"/>
        <c:axId val="0"/>
      </c:bar3DChart>
      <c:catAx>
        <c:axId val="748502159"/>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748491343"/>
        <c:crosses val="autoZero"/>
        <c:auto val="1"/>
        <c:lblAlgn val="ctr"/>
        <c:lblOffset val="100"/>
        <c:noMultiLvlLbl val="0"/>
      </c:catAx>
      <c:valAx>
        <c:axId val="748491343"/>
        <c:scaling>
          <c:orientation val="minMax"/>
        </c:scaling>
        <c:delete val="0"/>
        <c:axPos val="t"/>
        <c:majorGridlines>
          <c:spPr>
            <a:ln w="9525" cap="flat" cmpd="sng" algn="ctr">
              <a:solidFill>
                <a:schemeClr val="dk1">
                  <a:lumMod val="50000"/>
                  <a:lumOff val="50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748502159"/>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Pt>
            <c:idx val="0"/>
            <c:invertIfNegative val="0"/>
            <c:bubble3D val="0"/>
            <c:spPr>
              <a:solidFill>
                <a:schemeClr val="accent6">
                  <a:lumMod val="40000"/>
                  <a:lumOff val="60000"/>
                </a:schemeClr>
              </a:solidFill>
              <a:ln w="9525" cap="flat" cmpd="sng" algn="ctr">
                <a:solidFill>
                  <a:schemeClr val="accent6">
                    <a:lumMod val="40000"/>
                    <a:lumOff val="60000"/>
                  </a:schemeClr>
                </a:solidFill>
                <a:round/>
              </a:ln>
              <a:effectLst/>
              <a:sp3d contourW="9525">
                <a:contourClr>
                  <a:schemeClr val="accent6">
                    <a:lumMod val="40000"/>
                    <a:lumOff val="60000"/>
                  </a:schemeClr>
                </a:contourClr>
              </a:sp3d>
            </c:spPr>
            <c:extLst>
              <c:ext xmlns:c16="http://schemas.microsoft.com/office/drawing/2014/chart" uri="{C3380CC4-5D6E-409C-BE32-E72D297353CC}">
                <c16:uniqueId val="{0000000D-A9CC-4D64-A112-179DDD39EEE2}"/>
              </c:ext>
            </c:extLst>
          </c:dPt>
          <c:dPt>
            <c:idx val="1"/>
            <c:invertIfNegative val="0"/>
            <c:bubble3D val="0"/>
            <c:spPr>
              <a:solidFill>
                <a:schemeClr val="accent2">
                  <a:lumMod val="60000"/>
                  <a:lumOff val="40000"/>
                </a:schemeClr>
              </a:solidFill>
              <a:ln w="9525" cap="flat" cmpd="sng" algn="ctr">
                <a:solidFill>
                  <a:schemeClr val="accent2">
                    <a:lumMod val="60000"/>
                    <a:lumOff val="40000"/>
                  </a:schemeClr>
                </a:solidFill>
                <a:round/>
              </a:ln>
              <a:effectLst/>
              <a:sp3d contourW="9525">
                <a:contourClr>
                  <a:schemeClr val="accent2">
                    <a:lumMod val="60000"/>
                    <a:lumOff val="40000"/>
                  </a:schemeClr>
                </a:contourClr>
              </a:sp3d>
            </c:spPr>
            <c:extLst>
              <c:ext xmlns:c16="http://schemas.microsoft.com/office/drawing/2014/chart" uri="{C3380CC4-5D6E-409C-BE32-E72D297353CC}">
                <c16:uniqueId val="{00000013-A9CC-4D64-A112-179DDD39EEE2}"/>
              </c:ext>
            </c:extLst>
          </c:dPt>
          <c:dPt>
            <c:idx val="2"/>
            <c:invertIfNegative val="0"/>
            <c:bubble3D val="0"/>
            <c:spPr>
              <a:solidFill>
                <a:schemeClr val="accent1">
                  <a:lumMod val="60000"/>
                  <a:lumOff val="40000"/>
                </a:schemeClr>
              </a:solidFill>
              <a:ln w="9525" cap="flat" cmpd="sng" algn="ctr">
                <a:solidFill>
                  <a:schemeClr val="accent1">
                    <a:lumMod val="60000"/>
                    <a:lumOff val="40000"/>
                  </a:schemeClr>
                </a:solidFill>
                <a:round/>
              </a:ln>
              <a:effectLst/>
              <a:sp3d contourW="9525">
                <a:contourClr>
                  <a:schemeClr val="accent1">
                    <a:lumMod val="60000"/>
                    <a:lumOff val="40000"/>
                  </a:schemeClr>
                </a:contourClr>
              </a:sp3d>
            </c:spPr>
            <c:extLst>
              <c:ext xmlns:c16="http://schemas.microsoft.com/office/drawing/2014/chart" uri="{C3380CC4-5D6E-409C-BE32-E72D297353CC}">
                <c16:uniqueId val="{00000021-A9CC-4D64-A112-179DDD39EEE2}"/>
              </c:ext>
            </c:extLst>
          </c:dPt>
          <c:dLbls>
            <c:dLbl>
              <c:idx val="1"/>
              <c:layout>
                <c:manualLayout>
                  <c:x val="0"/>
                  <c:y val="-3.7037029836292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CC-4D64-A112-179DDD39EEE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('Resumo COF'!$B$3:$B$4,'Resumo COF'!$B$6)</c:f>
              <c:strCache>
                <c:ptCount val="3"/>
                <c:pt idx="0">
                  <c:v>Despesa de Custeio</c:v>
                </c:pt>
                <c:pt idx="1">
                  <c:v>Investimento</c:v>
                </c:pt>
                <c:pt idx="2">
                  <c:v>TOTAL</c:v>
                </c:pt>
              </c:strCache>
            </c:strRef>
          </c:cat>
          <c:val>
            <c:numRef>
              <c:f>('Resumo COF'!$C$3:$C$4,'Resumo COF'!$C$6)</c:f>
              <c:numCache>
                <c:formatCode>_("R$"* #,##0.00_);_("R$"* \(#,##0.00\);_("R$"* "-"??_);_(@_)</c:formatCode>
                <c:ptCount val="3"/>
                <c:pt idx="0">
                  <c:v>134040997.61000003</c:v>
                </c:pt>
                <c:pt idx="1">
                  <c:v>18843857.073999997</c:v>
                </c:pt>
                <c:pt idx="2">
                  <c:v>152884854.68400002</c:v>
                </c:pt>
              </c:numCache>
            </c:numRef>
          </c:val>
          <c:extLst>
            <c:ext xmlns:c16="http://schemas.microsoft.com/office/drawing/2014/chart" uri="{C3380CC4-5D6E-409C-BE32-E72D297353CC}">
              <c16:uniqueId val="{00000000-A9CC-4D64-A112-179DDD39EEE2}"/>
            </c:ext>
          </c:extLst>
        </c:ser>
        <c:dLbls>
          <c:showLegendKey val="0"/>
          <c:showVal val="0"/>
          <c:showCatName val="0"/>
          <c:showSerName val="0"/>
          <c:showPercent val="0"/>
          <c:showBubbleSize val="0"/>
        </c:dLbls>
        <c:gapWidth val="65"/>
        <c:shape val="box"/>
        <c:axId val="432004079"/>
        <c:axId val="431994511"/>
        <c:axId val="0"/>
      </c:bar3DChart>
      <c:catAx>
        <c:axId val="43200407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pt-BR"/>
          </a:p>
        </c:txPr>
        <c:crossAx val="431994511"/>
        <c:crosses val="autoZero"/>
        <c:auto val="1"/>
        <c:lblAlgn val="ctr"/>
        <c:lblOffset val="100"/>
        <c:noMultiLvlLbl val="0"/>
      </c:catAx>
      <c:valAx>
        <c:axId val="431994511"/>
        <c:scaling>
          <c:orientation val="minMax"/>
        </c:scaling>
        <c:delete val="0"/>
        <c:axPos val="l"/>
        <c:majorGridlines>
          <c:spPr>
            <a:ln w="9525" cap="flat" cmpd="sng" algn="ctr">
              <a:solidFill>
                <a:schemeClr val="dk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pt-BR"/>
          </a:p>
        </c:txPr>
        <c:crossAx val="432004079"/>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9539122862619964E-2"/>
          <c:y val="3.793562763514461E-2"/>
          <c:w val="0.96092175427476012"/>
          <c:h val="0.94038687085905848"/>
        </c:manualLayout>
      </c:layout>
      <c:bar3DChart>
        <c:barDir val="bar"/>
        <c:grouping val="clustered"/>
        <c:varyColors val="0"/>
        <c:ser>
          <c:idx val="1"/>
          <c:order val="1"/>
          <c:tx>
            <c:strRef>
              <c:f>'Resumo Trimestres'!$C$4</c:f>
              <c:strCache>
                <c:ptCount val="1"/>
                <c:pt idx="0">
                  <c:v>VALOR (R$)</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Pt>
            <c:idx val="0"/>
            <c:invertIfNegative val="0"/>
            <c:bubble3D val="0"/>
            <c:extLst>
              <c:ext xmlns:c16="http://schemas.microsoft.com/office/drawing/2014/chart" uri="{C3380CC4-5D6E-409C-BE32-E72D297353CC}">
                <c16:uniqueId val="{00000000-278A-44E6-9D2E-DDC20B2ED8A0}"/>
              </c:ext>
            </c:extLst>
          </c:dPt>
          <c:dPt>
            <c:idx val="1"/>
            <c:invertIfNegative val="0"/>
            <c:bubble3D val="0"/>
            <c:extLst>
              <c:ext xmlns:c16="http://schemas.microsoft.com/office/drawing/2014/chart" uri="{C3380CC4-5D6E-409C-BE32-E72D297353CC}">
                <c16:uniqueId val="{00000001-278A-44E6-9D2E-DDC20B2ED8A0}"/>
              </c:ext>
            </c:extLst>
          </c:dPt>
          <c:dPt>
            <c:idx val="2"/>
            <c:invertIfNegative val="0"/>
            <c:bubble3D val="0"/>
            <c:extLst>
              <c:ext xmlns:c16="http://schemas.microsoft.com/office/drawing/2014/chart" uri="{C3380CC4-5D6E-409C-BE32-E72D297353CC}">
                <c16:uniqueId val="{00000002-278A-44E6-9D2E-DDC20B2ED8A0}"/>
              </c:ext>
            </c:extLst>
          </c:dPt>
          <c:dPt>
            <c:idx val="3"/>
            <c:invertIfNegative val="0"/>
            <c:bubble3D val="0"/>
            <c:extLst>
              <c:ext xmlns:c16="http://schemas.microsoft.com/office/drawing/2014/chart" uri="{C3380CC4-5D6E-409C-BE32-E72D297353CC}">
                <c16:uniqueId val="{00000003-278A-44E6-9D2E-DDC20B2ED8A0}"/>
              </c:ext>
            </c:extLst>
          </c:dPt>
          <c:dPt>
            <c:idx val="4"/>
            <c:invertIfNegative val="0"/>
            <c:bubble3D val="0"/>
            <c:extLst>
              <c:ext xmlns:c16="http://schemas.microsoft.com/office/drawing/2014/chart" uri="{C3380CC4-5D6E-409C-BE32-E72D297353CC}">
                <c16:uniqueId val="{00000004-278A-44E6-9D2E-DDC20B2ED8A0}"/>
              </c:ext>
            </c:extLst>
          </c:dPt>
          <c:dPt>
            <c:idx val="5"/>
            <c:invertIfNegative val="0"/>
            <c:bubble3D val="0"/>
            <c:extLst>
              <c:ext xmlns:c16="http://schemas.microsoft.com/office/drawing/2014/chart" uri="{C3380CC4-5D6E-409C-BE32-E72D297353CC}">
                <c16:uniqueId val="{00000005-278A-44E6-9D2E-DDC20B2ED8A0}"/>
              </c:ext>
            </c:extLst>
          </c:dPt>
          <c:dPt>
            <c:idx val="6"/>
            <c:invertIfNegative val="0"/>
            <c:bubble3D val="0"/>
            <c:extLst>
              <c:ext xmlns:c16="http://schemas.microsoft.com/office/drawing/2014/chart" uri="{C3380CC4-5D6E-409C-BE32-E72D297353CC}">
                <c16:uniqueId val="{00000006-278A-44E6-9D2E-DDC20B2ED8A0}"/>
              </c:ext>
            </c:extLst>
          </c:dPt>
          <c:dPt>
            <c:idx val="7"/>
            <c:invertIfNegative val="0"/>
            <c:bubble3D val="0"/>
            <c:extLst>
              <c:ext xmlns:c16="http://schemas.microsoft.com/office/drawing/2014/chart" uri="{C3380CC4-5D6E-409C-BE32-E72D297353CC}">
                <c16:uniqueId val="{00000007-278A-44E6-9D2E-DDC20B2ED8A0}"/>
              </c:ext>
            </c:extLst>
          </c:dPt>
          <c:dPt>
            <c:idx val="8"/>
            <c:invertIfNegative val="0"/>
            <c:bubble3D val="0"/>
            <c:extLst>
              <c:ext xmlns:c16="http://schemas.microsoft.com/office/drawing/2014/chart" uri="{C3380CC4-5D6E-409C-BE32-E72D297353CC}">
                <c16:uniqueId val="{00000008-278A-44E6-9D2E-DDC20B2ED8A0}"/>
              </c:ext>
            </c:extLst>
          </c:dPt>
          <c:dPt>
            <c:idx val="9"/>
            <c:invertIfNegative val="0"/>
            <c:bubble3D val="0"/>
            <c:extLst>
              <c:ext xmlns:c16="http://schemas.microsoft.com/office/drawing/2014/chart" uri="{C3380CC4-5D6E-409C-BE32-E72D297353CC}">
                <c16:uniqueId val="{00000009-278A-44E6-9D2E-DDC20B2ED8A0}"/>
              </c:ext>
            </c:extLst>
          </c:dPt>
          <c:dPt>
            <c:idx val="10"/>
            <c:invertIfNegative val="0"/>
            <c:bubble3D val="0"/>
            <c:extLst>
              <c:ext xmlns:c16="http://schemas.microsoft.com/office/drawing/2014/chart" uri="{C3380CC4-5D6E-409C-BE32-E72D297353CC}">
                <c16:uniqueId val="{0000000A-278A-44E6-9D2E-DDC20B2ED8A0}"/>
              </c:ext>
            </c:extLst>
          </c:dPt>
          <c:dPt>
            <c:idx val="11"/>
            <c:invertIfNegative val="0"/>
            <c:bubble3D val="0"/>
            <c:extLst>
              <c:ext xmlns:c16="http://schemas.microsoft.com/office/drawing/2014/chart" uri="{C3380CC4-5D6E-409C-BE32-E72D297353CC}">
                <c16:uniqueId val="{0000000B-278A-44E6-9D2E-DDC20B2ED8A0}"/>
              </c:ext>
            </c:extLst>
          </c:dPt>
          <c:dPt>
            <c:idx val="12"/>
            <c:invertIfNegative val="0"/>
            <c:bubble3D val="0"/>
            <c:extLst>
              <c:ext xmlns:c16="http://schemas.microsoft.com/office/drawing/2014/chart" uri="{C3380CC4-5D6E-409C-BE32-E72D297353CC}">
                <c16:uniqueId val="{0000000C-278A-44E6-9D2E-DDC20B2ED8A0}"/>
              </c:ext>
            </c:extLst>
          </c:dPt>
          <c:dPt>
            <c:idx val="13"/>
            <c:invertIfNegative val="0"/>
            <c:bubble3D val="0"/>
            <c:extLst>
              <c:ext xmlns:c16="http://schemas.microsoft.com/office/drawing/2014/chart" uri="{C3380CC4-5D6E-409C-BE32-E72D297353CC}">
                <c16:uniqueId val="{0000000D-278A-44E6-9D2E-DDC20B2ED8A0}"/>
              </c:ext>
            </c:extLst>
          </c:dPt>
          <c:dPt>
            <c:idx val="14"/>
            <c:invertIfNegative val="0"/>
            <c:bubble3D val="0"/>
            <c:extLst>
              <c:ext xmlns:c16="http://schemas.microsoft.com/office/drawing/2014/chart" uri="{C3380CC4-5D6E-409C-BE32-E72D297353CC}">
                <c16:uniqueId val="{0000000E-278A-44E6-9D2E-DDC20B2ED8A0}"/>
              </c:ext>
            </c:extLst>
          </c:dPt>
          <c:dPt>
            <c:idx val="15"/>
            <c:invertIfNegative val="0"/>
            <c:bubble3D val="0"/>
            <c:extLst>
              <c:ext xmlns:c16="http://schemas.microsoft.com/office/drawing/2014/chart" uri="{C3380CC4-5D6E-409C-BE32-E72D297353CC}">
                <c16:uniqueId val="{0000000F-278A-44E6-9D2E-DDC20B2ED8A0}"/>
              </c:ext>
            </c:extLst>
          </c:dPt>
          <c:dPt>
            <c:idx val="16"/>
            <c:invertIfNegative val="0"/>
            <c:bubble3D val="0"/>
            <c:extLst>
              <c:ext xmlns:c16="http://schemas.microsoft.com/office/drawing/2014/chart" uri="{C3380CC4-5D6E-409C-BE32-E72D297353CC}">
                <c16:uniqueId val="{00000010-278A-44E6-9D2E-DDC20B2ED8A0}"/>
              </c:ext>
            </c:extLst>
          </c:dPt>
          <c:dPt>
            <c:idx val="17"/>
            <c:invertIfNegative val="0"/>
            <c:bubble3D val="0"/>
            <c:extLst>
              <c:ext xmlns:c16="http://schemas.microsoft.com/office/drawing/2014/chart" uri="{C3380CC4-5D6E-409C-BE32-E72D297353CC}">
                <c16:uniqueId val="{00000011-278A-44E6-9D2E-DDC20B2ED8A0}"/>
              </c:ext>
            </c:extLst>
          </c:dPt>
          <c:dPt>
            <c:idx val="18"/>
            <c:invertIfNegative val="0"/>
            <c:bubble3D val="0"/>
            <c:extLst>
              <c:ext xmlns:c16="http://schemas.microsoft.com/office/drawing/2014/chart" uri="{C3380CC4-5D6E-409C-BE32-E72D297353CC}">
                <c16:uniqueId val="{00000012-278A-44E6-9D2E-DDC20B2ED8A0}"/>
              </c:ext>
            </c:extLst>
          </c:dPt>
          <c:dPt>
            <c:idx val="19"/>
            <c:invertIfNegative val="0"/>
            <c:bubble3D val="0"/>
            <c:extLst>
              <c:ext xmlns:c16="http://schemas.microsoft.com/office/drawing/2014/chart" uri="{C3380CC4-5D6E-409C-BE32-E72D297353CC}">
                <c16:uniqueId val="{00000013-278A-44E6-9D2E-DDC20B2ED8A0}"/>
              </c:ext>
            </c:extLst>
          </c:dPt>
          <c:dPt>
            <c:idx val="20"/>
            <c:invertIfNegative val="0"/>
            <c:bubble3D val="0"/>
            <c:extLst>
              <c:ext xmlns:c16="http://schemas.microsoft.com/office/drawing/2014/chart" uri="{C3380CC4-5D6E-409C-BE32-E72D297353CC}">
                <c16:uniqueId val="{00000014-278A-44E6-9D2E-DDC20B2ED8A0}"/>
              </c:ext>
            </c:extLst>
          </c:dPt>
          <c:dPt>
            <c:idx val="21"/>
            <c:invertIfNegative val="0"/>
            <c:bubble3D val="0"/>
            <c:extLst>
              <c:ext xmlns:c16="http://schemas.microsoft.com/office/drawing/2014/chart" uri="{C3380CC4-5D6E-409C-BE32-E72D297353CC}">
                <c16:uniqueId val="{00000015-278A-44E6-9D2E-DDC20B2ED8A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'Resumo Trimestres'!$B$5:$B$26</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Assinatura (livros)</c:v>
                </c:pt>
                <c:pt idx="9">
                  <c:v>Manutenção de Equipamentos</c:v>
                </c:pt>
                <c:pt idx="10">
                  <c:v>Serviços Gráficos</c:v>
                </c:pt>
                <c:pt idx="11">
                  <c:v>Material de Consumo</c:v>
                </c:pt>
                <c:pt idx="12">
                  <c:v>Medicamentos</c:v>
                </c:pt>
                <c:pt idx="13">
                  <c:v>Equipamentos Audiovisual</c:v>
                </c:pt>
                <c:pt idx="14">
                  <c:v>Ferramental/Equipamento</c:v>
                </c:pt>
                <c:pt idx="15">
                  <c:v>Serviços Diversos</c:v>
                </c:pt>
                <c:pt idx="16">
                  <c:v>Projetos</c:v>
                </c:pt>
                <c:pt idx="17">
                  <c:v>Capacitação Pós</c:v>
                </c:pt>
                <c:pt idx="18">
                  <c:v>Capacitação</c:v>
                </c:pt>
                <c:pt idx="19">
                  <c:v>Obras</c:v>
                </c:pt>
                <c:pt idx="20">
                  <c:v>Serviço Público</c:v>
                </c:pt>
                <c:pt idx="21">
                  <c:v>Anuidade</c:v>
                </c:pt>
              </c:strCache>
            </c:strRef>
          </c:cat>
          <c:val>
            <c:numRef>
              <c:f>'Resumo Trimestres'!$C$5:$C$26</c:f>
              <c:numCache>
                <c:formatCode>_("R$"* #,##0.00_);_("R$"* \(#,##0.00\);_("R$"* "-"??_);_(@_)</c:formatCode>
                <c:ptCount val="22"/>
                <c:pt idx="0">
                  <c:v>14948307.34</c:v>
                </c:pt>
                <c:pt idx="1">
                  <c:v>6471541.9199999999</c:v>
                </c:pt>
                <c:pt idx="2">
                  <c:v>1326270.74</c:v>
                </c:pt>
                <c:pt idx="3">
                  <c:v>0</c:v>
                </c:pt>
                <c:pt idx="4">
                  <c:v>0</c:v>
                </c:pt>
                <c:pt idx="5">
                  <c:v>0</c:v>
                </c:pt>
                <c:pt idx="6">
                  <c:v>76500</c:v>
                </c:pt>
                <c:pt idx="7">
                  <c:v>59800</c:v>
                </c:pt>
                <c:pt idx="8">
                  <c:v>0</c:v>
                </c:pt>
                <c:pt idx="9">
                  <c:v>188595.79</c:v>
                </c:pt>
                <c:pt idx="10">
                  <c:v>0</c:v>
                </c:pt>
                <c:pt idx="11">
                  <c:v>93818.19</c:v>
                </c:pt>
                <c:pt idx="12">
                  <c:v>0</c:v>
                </c:pt>
                <c:pt idx="13">
                  <c:v>14000</c:v>
                </c:pt>
                <c:pt idx="14">
                  <c:v>0</c:v>
                </c:pt>
                <c:pt idx="15">
                  <c:v>2470948.2400000002</c:v>
                </c:pt>
                <c:pt idx="16">
                  <c:v>0</c:v>
                </c:pt>
                <c:pt idx="17">
                  <c:v>0</c:v>
                </c:pt>
                <c:pt idx="18">
                  <c:v>844135.42</c:v>
                </c:pt>
                <c:pt idx="19">
                  <c:v>250000</c:v>
                </c:pt>
                <c:pt idx="20">
                  <c:v>0</c:v>
                </c:pt>
                <c:pt idx="21">
                  <c:v>0</c:v>
                </c:pt>
              </c:numCache>
            </c:numRef>
          </c:val>
          <c:extLst>
            <c:ext xmlns:c16="http://schemas.microsoft.com/office/drawing/2014/chart" uri="{C3380CC4-5D6E-409C-BE32-E72D297353CC}">
              <c16:uniqueId val="{00000016-278A-44E6-9D2E-DDC20B2ED8A0}"/>
            </c:ext>
          </c:extLst>
        </c:ser>
        <c:dLbls>
          <c:showLegendKey val="0"/>
          <c:showVal val="0"/>
          <c:showCatName val="0"/>
          <c:showSerName val="0"/>
          <c:showPercent val="0"/>
          <c:showBubbleSize val="0"/>
        </c:dLbls>
        <c:gapWidth val="150"/>
        <c:shape val="box"/>
        <c:axId val="540311663"/>
        <c:axId val="540321647"/>
        <c:axId val="0"/>
        <c:extLst>
          <c:ext xmlns:c15="http://schemas.microsoft.com/office/drawing/2012/chart" uri="{02D57815-91ED-43cb-92C2-25804820EDAC}">
            <c15:filteredBarSeries>
              <c15:ser>
                <c:idx val="0"/>
                <c:order val="0"/>
                <c:tx>
                  <c:strRef>
                    <c:extLst>
                      <c:ext uri="{02D57815-91ED-43cb-92C2-25804820EDAC}">
                        <c15:formulaRef>
                          <c15:sqref>'Resumo Trimestres'!#REF!</c15:sqref>
                        </c15:formulaRef>
                      </c:ext>
                    </c:extLst>
                    <c:strCache>
                      <c:ptCount val="1"/>
                      <c:pt idx="0">
                        <c:v>#REF!</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dLbl>
                    <c:idx val="0"/>
                    <c:tx>
                      <c:rich>
                        <a:bodyPr/>
                        <a:lstStyle/>
                        <a:p>
                          <a:fld id="{3551AF15-0C46-46A8-99C8-38CA384868D3}" type="CELLRANGE">
                            <a:rPr lang="pt-BR"/>
                            <a:pPr/>
                            <a:t>[CELLRANGE]</a:t>
                          </a:fld>
                          <a:r>
                            <a:rPr lang="pt-BR" baseline="0"/>
                            <a:t>; </a:t>
                          </a:r>
                          <a:fld id="{745BEA52-12FE-4B1F-96E5-6451198AA916}" type="VALUE">
                            <a:rPr lang="pt-BR" baseline="0"/>
                            <a:pPr/>
                            <a:t>[VALOR]</a:t>
                          </a:fld>
                          <a:endParaRPr lang="pt-BR" baseline="0"/>
                        </a:p>
                      </c:rich>
                    </c:tx>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7-278A-44E6-9D2E-DDC20B2ED8A0}"/>
                      </c:ext>
                    </c:extLst>
                  </c:dLbl>
                  <c:spPr>
                    <a:solidFill>
                      <a:schemeClr val="lt1"/>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1"/>
                  <c:showCatName val="0"/>
                  <c:showSerName val="0"/>
                  <c:showPercent val="0"/>
                  <c:showBubbleSize val="0"/>
                  <c:showLeaderLines val="0"/>
                  <c:extLst>
                    <c:ext uri="{CE6537A1-D6FC-4f65-9D91-7224C49458BB}">
                      <c15:spPr xmlns:c15="http://schemas.microsoft.com/office/drawing/2012/chart">
                        <a:prstGeom prst="borderCallout1">
                          <a:avLst/>
                        </a:prstGeom>
                        <a:noFill/>
                        <a:ln>
                          <a:noFill/>
                        </a:ln>
                      </c15:spPr>
                      <c15:showDataLabelsRange val="1"/>
                      <c15:showLeaderLines val="1"/>
                      <c15:leaderLines>
                        <c:spPr>
                          <a:ln w="9525">
                            <a:solidFill>
                              <a:schemeClr val="lt1">
                                <a:lumMod val="95000"/>
                                <a:alpha val="54000"/>
                              </a:schemeClr>
                            </a:solidFill>
                          </a:ln>
                          <a:effectLst/>
                        </c:spPr>
                      </c15:leaderLines>
                    </c:ext>
                  </c:extLst>
                </c:dLbls>
                <c:cat>
                  <c:strRef>
                    <c:extLst>
                      <c:ext uri="{02D57815-91ED-43cb-92C2-25804820EDAC}">
                        <c15:formulaRef>
                          <c15:sqref>'Resumo Trimestres'!$B$5:$B$26</c15:sqref>
                        </c15:formulaRef>
                      </c:ext>
                    </c:extLst>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Assinatura (livros)</c:v>
                      </c:pt>
                      <c:pt idx="9">
                        <c:v>Manutenção de Equipamentos</c:v>
                      </c:pt>
                      <c:pt idx="10">
                        <c:v>Serviços Gráficos</c:v>
                      </c:pt>
                      <c:pt idx="11">
                        <c:v>Material de Consumo</c:v>
                      </c:pt>
                      <c:pt idx="12">
                        <c:v>Medicamentos</c:v>
                      </c:pt>
                      <c:pt idx="13">
                        <c:v>Equipamentos Audiovisual</c:v>
                      </c:pt>
                      <c:pt idx="14">
                        <c:v>Ferramental/Equipamento</c:v>
                      </c:pt>
                      <c:pt idx="15">
                        <c:v>Serviços Diversos</c:v>
                      </c:pt>
                      <c:pt idx="16">
                        <c:v>Projetos</c:v>
                      </c:pt>
                      <c:pt idx="17">
                        <c:v>Capacitação Pós</c:v>
                      </c:pt>
                      <c:pt idx="18">
                        <c:v>Capacitação</c:v>
                      </c:pt>
                      <c:pt idx="19">
                        <c:v>Obras</c:v>
                      </c:pt>
                      <c:pt idx="20">
                        <c:v>Serviço Público</c:v>
                      </c:pt>
                      <c:pt idx="21">
                        <c:v>Anuidade</c:v>
                      </c:pt>
                    </c:strCache>
                  </c:strRef>
                </c:cat>
                <c:val>
                  <c:numRef>
                    <c:extLst>
                      <c:ext uri="{02D57815-91ED-43cb-92C2-25804820EDAC}">
                        <c15:formulaRef>
                          <c15:sqref>'Resumo Trimestres'!#REF!</c15:sqref>
                        </c15:formulaRef>
                      </c:ext>
                    </c:extLst>
                    <c:numCache>
                      <c:formatCode>General</c:formatCode>
                      <c:ptCount val="1"/>
                      <c:pt idx="0">
                        <c:v>1</c:v>
                      </c:pt>
                    </c:numCache>
                  </c:numRef>
                </c:val>
                <c:extLst>
                  <c:ext uri="{02D57815-91ED-43cb-92C2-25804820EDAC}">
                    <c15:datalabelsRange>
                      <c15:f>'Resumo Trimestres'!$C$5:$C$26</c15:f>
                      <c15:dlblRangeCache>
                        <c:ptCount val="22"/>
                        <c:pt idx="0">
                          <c:v> R$14.948.307,34 </c:v>
                        </c:pt>
                        <c:pt idx="1">
                          <c:v> R$6.471.541,92 </c:v>
                        </c:pt>
                        <c:pt idx="2">
                          <c:v> R$1.326.270,74 </c:v>
                        </c:pt>
                        <c:pt idx="3">
                          <c:v> R$-   </c:v>
                        </c:pt>
                        <c:pt idx="4">
                          <c:v> R$-   </c:v>
                        </c:pt>
                        <c:pt idx="5">
                          <c:v> R$-   </c:v>
                        </c:pt>
                        <c:pt idx="6">
                          <c:v> R$76.500,00 </c:v>
                        </c:pt>
                        <c:pt idx="7">
                          <c:v> R$59.800,00 </c:v>
                        </c:pt>
                        <c:pt idx="8">
                          <c:v> R$-   </c:v>
                        </c:pt>
                        <c:pt idx="9">
                          <c:v> R$188.595,79 </c:v>
                        </c:pt>
                        <c:pt idx="10">
                          <c:v> R$-   </c:v>
                        </c:pt>
                        <c:pt idx="11">
                          <c:v> R$93.818,19 </c:v>
                        </c:pt>
                        <c:pt idx="12">
                          <c:v> R$-   </c:v>
                        </c:pt>
                        <c:pt idx="13">
                          <c:v> R$14.000,00 </c:v>
                        </c:pt>
                        <c:pt idx="14">
                          <c:v> R$-   </c:v>
                        </c:pt>
                        <c:pt idx="15">
                          <c:v> R$2.470.948,24 </c:v>
                        </c:pt>
                        <c:pt idx="16">
                          <c:v> R$-   </c:v>
                        </c:pt>
                        <c:pt idx="17">
                          <c:v> R$-   </c:v>
                        </c:pt>
                        <c:pt idx="18">
                          <c:v> R$844.135,42 </c:v>
                        </c:pt>
                        <c:pt idx="19">
                          <c:v> R$250.000,00 </c:v>
                        </c:pt>
                        <c:pt idx="20">
                          <c:v> R$-   </c:v>
                        </c:pt>
                        <c:pt idx="21">
                          <c:v> R$-   </c:v>
                        </c:pt>
                      </c15:dlblRangeCache>
                    </c15:datalabelsRange>
                  </c:ext>
                  <c:ext xmlns:c16="http://schemas.microsoft.com/office/drawing/2014/chart" uri="{C3380CC4-5D6E-409C-BE32-E72D297353CC}">
                    <c16:uniqueId val="{00000018-278A-44E6-9D2E-DDC20B2ED8A0}"/>
                  </c:ext>
                </c:extLst>
              </c15:ser>
            </c15:filteredBarSeries>
          </c:ext>
        </c:extLst>
      </c:bar3DChart>
      <c:valAx>
        <c:axId val="540321647"/>
        <c:scaling>
          <c:orientation val="minMax"/>
        </c:scaling>
        <c:delete val="0"/>
        <c:axPos val="t"/>
        <c:majorGridlines>
          <c:spPr>
            <a:ln w="9525" cap="flat" cmpd="sng" algn="ctr">
              <a:solidFill>
                <a:schemeClr val="dk1">
                  <a:lumMod val="50000"/>
                  <a:lumOff val="50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40311663"/>
        <c:crosses val="autoZero"/>
        <c:crossBetween val="between"/>
      </c:valAx>
      <c:catAx>
        <c:axId val="540311663"/>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40321647"/>
        <c:crosses val="autoZero"/>
        <c:auto val="1"/>
        <c:lblAlgn val="ctr"/>
        <c:lblOffset val="100"/>
        <c:noMultiLvlLbl val="0"/>
      </c:cat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'Resumo Trimestres'!$E$5:$E$26</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Assinatura (livros)</c:v>
                </c:pt>
                <c:pt idx="9">
                  <c:v>Manutenção de Equipamentos</c:v>
                </c:pt>
                <c:pt idx="10">
                  <c:v>Serviços Gráficos</c:v>
                </c:pt>
                <c:pt idx="11">
                  <c:v>Material de Consumo</c:v>
                </c:pt>
                <c:pt idx="12">
                  <c:v>Medicamentos</c:v>
                </c:pt>
                <c:pt idx="13">
                  <c:v>Equipamentos Audiovisual</c:v>
                </c:pt>
                <c:pt idx="14">
                  <c:v>Ferramental/Equipamento</c:v>
                </c:pt>
                <c:pt idx="15">
                  <c:v>Serviços Diversos</c:v>
                </c:pt>
                <c:pt idx="16">
                  <c:v>Projetos</c:v>
                </c:pt>
                <c:pt idx="17">
                  <c:v>Capacitação Pós</c:v>
                </c:pt>
                <c:pt idx="18">
                  <c:v>Capacitação</c:v>
                </c:pt>
                <c:pt idx="19">
                  <c:v>Obras</c:v>
                </c:pt>
                <c:pt idx="20">
                  <c:v>Serviço Público</c:v>
                </c:pt>
                <c:pt idx="21">
                  <c:v>Anuidade</c:v>
                </c:pt>
              </c:strCache>
            </c:strRef>
          </c:cat>
          <c:val>
            <c:numRef>
              <c:f>'Resumo Trimestres'!$F$5:$F$26</c:f>
              <c:numCache>
                <c:formatCode>_("R$"* #,##0.00_);_("R$"* \(#,##0.00\);_("R$"* "-"??_);_(@_)</c:formatCode>
                <c:ptCount val="22"/>
                <c:pt idx="0">
                  <c:v>80152442.320000008</c:v>
                </c:pt>
                <c:pt idx="1">
                  <c:v>4643956.2139999997</c:v>
                </c:pt>
                <c:pt idx="2">
                  <c:v>4067819.37</c:v>
                </c:pt>
                <c:pt idx="3">
                  <c:v>0</c:v>
                </c:pt>
                <c:pt idx="4">
                  <c:v>0</c:v>
                </c:pt>
                <c:pt idx="5">
                  <c:v>0</c:v>
                </c:pt>
                <c:pt idx="6">
                  <c:v>319048</c:v>
                </c:pt>
                <c:pt idx="7">
                  <c:v>0</c:v>
                </c:pt>
                <c:pt idx="8">
                  <c:v>658604</c:v>
                </c:pt>
                <c:pt idx="9">
                  <c:v>0</c:v>
                </c:pt>
                <c:pt idx="10">
                  <c:v>15300</c:v>
                </c:pt>
                <c:pt idx="11">
                  <c:v>321778.90000000002</c:v>
                </c:pt>
                <c:pt idx="12">
                  <c:v>0</c:v>
                </c:pt>
                <c:pt idx="13">
                  <c:v>81750</c:v>
                </c:pt>
                <c:pt idx="14">
                  <c:v>22427.62</c:v>
                </c:pt>
                <c:pt idx="15">
                  <c:v>1535406.62</c:v>
                </c:pt>
                <c:pt idx="16">
                  <c:v>0</c:v>
                </c:pt>
                <c:pt idx="17">
                  <c:v>0</c:v>
                </c:pt>
                <c:pt idx="18">
                  <c:v>0</c:v>
                </c:pt>
                <c:pt idx="19">
                  <c:v>593700</c:v>
                </c:pt>
                <c:pt idx="20">
                  <c:v>1378000</c:v>
                </c:pt>
                <c:pt idx="21">
                  <c:v>31000</c:v>
                </c:pt>
              </c:numCache>
            </c:numRef>
          </c:val>
          <c:extLst>
            <c:ext xmlns:c16="http://schemas.microsoft.com/office/drawing/2014/chart" uri="{C3380CC4-5D6E-409C-BE32-E72D297353CC}">
              <c16:uniqueId val="{00000000-1B5A-424E-8157-BFD3337D02AC}"/>
            </c:ext>
          </c:extLst>
        </c:ser>
        <c:dLbls>
          <c:showLegendKey val="0"/>
          <c:showVal val="0"/>
          <c:showCatName val="0"/>
          <c:showSerName val="0"/>
          <c:showPercent val="0"/>
          <c:showBubbleSize val="0"/>
        </c:dLbls>
        <c:gapWidth val="150"/>
        <c:shape val="box"/>
        <c:axId val="540326639"/>
        <c:axId val="540319151"/>
        <c:axId val="0"/>
        <c:extLst>
          <c:ext xmlns:c15="http://schemas.microsoft.com/office/drawing/2012/chart" uri="{02D57815-91ED-43cb-92C2-25804820EDAC}">
            <c15:filteredBarSeries>
              <c15: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uri="{02D57815-91ED-43cb-92C2-25804820EDAC}">
                        <c15:formulaRef>
                          <c15:sqref>'Resumo Trimestres'!$E$5:$E$26</c15:sqref>
                        </c15:formulaRef>
                      </c:ext>
                    </c:extLst>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Assinatura (livros)</c:v>
                      </c:pt>
                      <c:pt idx="9">
                        <c:v>Manutenção de Equipamentos</c:v>
                      </c:pt>
                      <c:pt idx="10">
                        <c:v>Serviços Gráficos</c:v>
                      </c:pt>
                      <c:pt idx="11">
                        <c:v>Material de Consumo</c:v>
                      </c:pt>
                      <c:pt idx="12">
                        <c:v>Medicamentos</c:v>
                      </c:pt>
                      <c:pt idx="13">
                        <c:v>Equipamentos Audiovisual</c:v>
                      </c:pt>
                      <c:pt idx="14">
                        <c:v>Ferramental/Equipamento</c:v>
                      </c:pt>
                      <c:pt idx="15">
                        <c:v>Serviços Diversos</c:v>
                      </c:pt>
                      <c:pt idx="16">
                        <c:v>Projetos</c:v>
                      </c:pt>
                      <c:pt idx="17">
                        <c:v>Capacitação Pós</c:v>
                      </c:pt>
                      <c:pt idx="18">
                        <c:v>Capacitação</c:v>
                      </c:pt>
                      <c:pt idx="19">
                        <c:v>Obras</c:v>
                      </c:pt>
                      <c:pt idx="20">
                        <c:v>Serviço Público</c:v>
                      </c:pt>
                      <c:pt idx="21">
                        <c:v>Anuidade</c:v>
                      </c:pt>
                    </c:strCache>
                  </c:strRef>
                </c:cat>
                <c:val>
                  <c:numRef>
                    <c:extLst>
                      <c:ext uri="{02D57815-91ED-43cb-92C2-25804820EDAC}">
                        <c15:formulaRef>
                          <c15:sqref>'Resumo Trimestres'!$F$4</c15:sqref>
                        </c15:formulaRef>
                      </c:ext>
                    </c:extLst>
                    <c:numCache>
                      <c:formatCode>General</c:formatCode>
                      <c:ptCount val="1"/>
                      <c:pt idx="0">
                        <c:v>0</c:v>
                      </c:pt>
                    </c:numCache>
                  </c:numRef>
                </c:val>
                <c:extLst>
                  <c:ext xmlns:c16="http://schemas.microsoft.com/office/drawing/2014/chart" uri="{C3380CC4-5D6E-409C-BE32-E72D297353CC}">
                    <c16:uniqueId val="{00000001-1B5A-424E-8157-BFD3337D02AC}"/>
                  </c:ext>
                </c:extLst>
              </c15:ser>
            </c15:filteredBarSeries>
          </c:ext>
        </c:extLst>
      </c:bar3DChart>
      <c:catAx>
        <c:axId val="540326639"/>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40319151"/>
        <c:crosses val="autoZero"/>
        <c:auto val="1"/>
        <c:lblAlgn val="ctr"/>
        <c:lblOffset val="100"/>
        <c:noMultiLvlLbl val="0"/>
      </c:catAx>
      <c:valAx>
        <c:axId val="540319151"/>
        <c:scaling>
          <c:orientation val="minMax"/>
        </c:scaling>
        <c:delete val="0"/>
        <c:axPos val="t"/>
        <c:majorGridlines>
          <c:spPr>
            <a:ln w="9525" cap="flat" cmpd="sng" algn="ctr">
              <a:solidFill>
                <a:schemeClr val="dk1">
                  <a:lumMod val="50000"/>
                  <a:lumOff val="50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40326639"/>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'Resumo Trimestres'!$H$5:$H$26</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Assinatura (livros)</c:v>
                </c:pt>
                <c:pt idx="9">
                  <c:v>Manutenção de Equipamentos</c:v>
                </c:pt>
                <c:pt idx="10">
                  <c:v>Serviços Gráficos</c:v>
                </c:pt>
                <c:pt idx="11">
                  <c:v>Material de Consumo</c:v>
                </c:pt>
                <c:pt idx="12">
                  <c:v>Medicamentos</c:v>
                </c:pt>
                <c:pt idx="13">
                  <c:v>Equipamentos Audiovisual</c:v>
                </c:pt>
                <c:pt idx="14">
                  <c:v>Ferramental/Equipamento</c:v>
                </c:pt>
                <c:pt idx="15">
                  <c:v>Serviços Diversos</c:v>
                </c:pt>
                <c:pt idx="16">
                  <c:v>Projetos</c:v>
                </c:pt>
                <c:pt idx="17">
                  <c:v>Capacitação Pós</c:v>
                </c:pt>
                <c:pt idx="18">
                  <c:v>Capacitação</c:v>
                </c:pt>
                <c:pt idx="19">
                  <c:v>Obras</c:v>
                </c:pt>
                <c:pt idx="20">
                  <c:v>Serviço Público</c:v>
                </c:pt>
                <c:pt idx="21">
                  <c:v>Anuidade</c:v>
                </c:pt>
              </c:strCache>
            </c:strRef>
          </c:cat>
          <c:val>
            <c:numRef>
              <c:f>'Resumo Trimestres'!$I$5:$I$26</c:f>
              <c:numCache>
                <c:formatCode>_("R$"* #,##0.00_);_("R$"* \(#,##0.00\);_("R$"* "-"??_);_(@_)</c:formatCode>
                <c:ptCount val="22"/>
                <c:pt idx="0">
                  <c:v>11666509.890000001</c:v>
                </c:pt>
                <c:pt idx="1">
                  <c:v>1180336.94</c:v>
                </c:pt>
                <c:pt idx="2">
                  <c:v>854607.72</c:v>
                </c:pt>
                <c:pt idx="3">
                  <c:v>181551.31000000003</c:v>
                </c:pt>
                <c:pt idx="4">
                  <c:v>0</c:v>
                </c:pt>
                <c:pt idx="5">
                  <c:v>0</c:v>
                </c:pt>
                <c:pt idx="6">
                  <c:v>0</c:v>
                </c:pt>
                <c:pt idx="7">
                  <c:v>25370.05</c:v>
                </c:pt>
                <c:pt idx="8">
                  <c:v>168000</c:v>
                </c:pt>
                <c:pt idx="9">
                  <c:v>1500</c:v>
                </c:pt>
                <c:pt idx="10">
                  <c:v>308594</c:v>
                </c:pt>
                <c:pt idx="11">
                  <c:v>70117.149999999994</c:v>
                </c:pt>
                <c:pt idx="12">
                  <c:v>15000</c:v>
                </c:pt>
                <c:pt idx="13">
                  <c:v>128147.9</c:v>
                </c:pt>
                <c:pt idx="14">
                  <c:v>0</c:v>
                </c:pt>
                <c:pt idx="15">
                  <c:v>260453</c:v>
                </c:pt>
                <c:pt idx="16">
                  <c:v>0</c:v>
                </c:pt>
                <c:pt idx="17">
                  <c:v>162657.70999999996</c:v>
                </c:pt>
                <c:pt idx="18">
                  <c:v>0</c:v>
                </c:pt>
                <c:pt idx="19">
                  <c:v>0</c:v>
                </c:pt>
                <c:pt idx="20">
                  <c:v>568000</c:v>
                </c:pt>
                <c:pt idx="21">
                  <c:v>24250</c:v>
                </c:pt>
              </c:numCache>
            </c:numRef>
          </c:val>
          <c:extLst>
            <c:ext xmlns:c16="http://schemas.microsoft.com/office/drawing/2014/chart" uri="{C3380CC4-5D6E-409C-BE32-E72D297353CC}">
              <c16:uniqueId val="{00000000-BF8D-4FAC-AB4D-E99C86BE706A}"/>
            </c:ext>
          </c:extLst>
        </c:ser>
        <c:dLbls>
          <c:showLegendKey val="0"/>
          <c:showVal val="0"/>
          <c:showCatName val="0"/>
          <c:showSerName val="0"/>
          <c:showPercent val="0"/>
          <c:showBubbleSize val="0"/>
        </c:dLbls>
        <c:gapWidth val="150"/>
        <c:shape val="box"/>
        <c:axId val="543857167"/>
        <c:axId val="543862159"/>
        <c:axId val="0"/>
      </c:bar3DChart>
      <c:catAx>
        <c:axId val="543857167"/>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43862159"/>
        <c:crosses val="autoZero"/>
        <c:auto val="1"/>
        <c:lblAlgn val="ctr"/>
        <c:lblOffset val="100"/>
        <c:noMultiLvlLbl val="0"/>
      </c:catAx>
      <c:valAx>
        <c:axId val="543862159"/>
        <c:scaling>
          <c:orientation val="minMax"/>
        </c:scaling>
        <c:delete val="0"/>
        <c:axPos val="t"/>
        <c:majorGridlines>
          <c:spPr>
            <a:ln w="9525" cap="flat" cmpd="sng" algn="ctr">
              <a:solidFill>
                <a:schemeClr val="dk1">
                  <a:lumMod val="50000"/>
                  <a:lumOff val="50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43857167"/>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'Resumo Trimestres'!$K$5:$K$26</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Assinatura (livros)</c:v>
                </c:pt>
                <c:pt idx="9">
                  <c:v>Manutenção de Equipamentos</c:v>
                </c:pt>
                <c:pt idx="10">
                  <c:v>Serviços Gráficos</c:v>
                </c:pt>
                <c:pt idx="11">
                  <c:v>Material de Consumo</c:v>
                </c:pt>
                <c:pt idx="12">
                  <c:v>Medicamentos</c:v>
                </c:pt>
                <c:pt idx="13">
                  <c:v>Equipamentos Audiovisual</c:v>
                </c:pt>
                <c:pt idx="14">
                  <c:v>Ferramental/Equipamento</c:v>
                </c:pt>
                <c:pt idx="15">
                  <c:v>Serviços Diversos</c:v>
                </c:pt>
                <c:pt idx="16">
                  <c:v>Projetos</c:v>
                </c:pt>
                <c:pt idx="17">
                  <c:v>Capacitação Pós</c:v>
                </c:pt>
                <c:pt idx="18">
                  <c:v>Capacitação</c:v>
                </c:pt>
                <c:pt idx="19">
                  <c:v>Obras</c:v>
                </c:pt>
                <c:pt idx="20">
                  <c:v>Serviço Público</c:v>
                </c:pt>
                <c:pt idx="21">
                  <c:v>Anuidade</c:v>
                </c:pt>
              </c:strCache>
            </c:strRef>
          </c:cat>
          <c:val>
            <c:numRef>
              <c:f>'Resumo Trimestres'!$L$5:$L$26</c:f>
              <c:numCache>
                <c:formatCode>_("R$"* #,##0.00_);_("R$"* \(#,##0.00\);_("R$"* "-"??_);_(@_)</c:formatCode>
                <c:ptCount val="22"/>
                <c:pt idx="0">
                  <c:v>1779252.5</c:v>
                </c:pt>
                <c:pt idx="1">
                  <c:v>6056821.1199999992</c:v>
                </c:pt>
                <c:pt idx="2">
                  <c:v>2982452.8399999994</c:v>
                </c:pt>
                <c:pt idx="3">
                  <c:v>0</c:v>
                </c:pt>
                <c:pt idx="4">
                  <c:v>0</c:v>
                </c:pt>
                <c:pt idx="5">
                  <c:v>0</c:v>
                </c:pt>
                <c:pt idx="6">
                  <c:v>67719.5</c:v>
                </c:pt>
                <c:pt idx="7">
                  <c:v>0</c:v>
                </c:pt>
                <c:pt idx="8">
                  <c:v>115200</c:v>
                </c:pt>
                <c:pt idx="9">
                  <c:v>283105.59999999998</c:v>
                </c:pt>
                <c:pt idx="10">
                  <c:v>30000</c:v>
                </c:pt>
                <c:pt idx="11">
                  <c:v>62070.28</c:v>
                </c:pt>
                <c:pt idx="12">
                  <c:v>0</c:v>
                </c:pt>
                <c:pt idx="13">
                  <c:v>0</c:v>
                </c:pt>
                <c:pt idx="14">
                  <c:v>0</c:v>
                </c:pt>
                <c:pt idx="15">
                  <c:v>2661341.7999999998</c:v>
                </c:pt>
                <c:pt idx="16">
                  <c:v>0</c:v>
                </c:pt>
                <c:pt idx="17">
                  <c:v>11270</c:v>
                </c:pt>
                <c:pt idx="18">
                  <c:v>1238308.27</c:v>
                </c:pt>
                <c:pt idx="19">
                  <c:v>1300000</c:v>
                </c:pt>
                <c:pt idx="20">
                  <c:v>0</c:v>
                </c:pt>
                <c:pt idx="21">
                  <c:v>117066.42</c:v>
                </c:pt>
              </c:numCache>
            </c:numRef>
          </c:val>
          <c:extLst>
            <c:ext xmlns:c16="http://schemas.microsoft.com/office/drawing/2014/chart" uri="{C3380CC4-5D6E-409C-BE32-E72D297353CC}">
              <c16:uniqueId val="{00000000-A332-4396-A20D-A34236AF0B34}"/>
            </c:ext>
          </c:extLst>
        </c:ser>
        <c:dLbls>
          <c:showLegendKey val="0"/>
          <c:showVal val="0"/>
          <c:showCatName val="0"/>
          <c:showSerName val="0"/>
          <c:showPercent val="0"/>
          <c:showBubbleSize val="0"/>
        </c:dLbls>
        <c:gapWidth val="150"/>
        <c:shape val="box"/>
        <c:axId val="286831343"/>
        <c:axId val="286822191"/>
        <c:axId val="0"/>
      </c:bar3DChart>
      <c:catAx>
        <c:axId val="286831343"/>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86822191"/>
        <c:crosses val="autoZero"/>
        <c:auto val="1"/>
        <c:lblAlgn val="ctr"/>
        <c:lblOffset val="100"/>
        <c:noMultiLvlLbl val="0"/>
      </c:catAx>
      <c:valAx>
        <c:axId val="286822191"/>
        <c:scaling>
          <c:orientation val="minMax"/>
        </c:scaling>
        <c:delete val="0"/>
        <c:axPos val="t"/>
        <c:majorGridlines>
          <c:spPr>
            <a:ln w="9525" cap="flat" cmpd="sng" algn="ctr">
              <a:solidFill>
                <a:schemeClr val="dk1">
                  <a:lumMod val="50000"/>
                  <a:lumOff val="50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286831343"/>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'Resumo Trimestres'!$O$5:$O$26</c:f>
            </c:numRef>
          </c:val>
          <c:extLst>
            <c:ext xmlns:c15="http://schemas.microsoft.com/office/drawing/2012/chart" uri="{02D57815-91ED-43cb-92C2-25804820EDAC}">
              <c15:filteredCategoryTitle>
                <c15:cat>
                  <c:multiLvlStrRef>
                    <c:extLst>
                      <c:ext uri="{02D57815-91ED-43cb-92C2-25804820EDAC}">
                        <c15:formulaRef>
                          <c15:sqref>'Resumo Trimestres'!$N$5:$N$26</c15:sqref>
                        </c15:formulaRef>
                      </c:ext>
                    </c:extLst>
                  </c:multiLvlStrRef>
                </c15:cat>
              </c15:filteredCategoryTitle>
            </c:ext>
            <c:ext xmlns:c16="http://schemas.microsoft.com/office/drawing/2014/chart" uri="{C3380CC4-5D6E-409C-BE32-E72D297353CC}">
              <c16:uniqueId val="{00000000-010C-456D-A9EA-7FC75C8DB706}"/>
            </c:ext>
          </c:extLst>
        </c:ser>
        <c:dLbls>
          <c:showLegendKey val="0"/>
          <c:showVal val="0"/>
          <c:showCatName val="0"/>
          <c:showSerName val="0"/>
          <c:showPercent val="0"/>
          <c:showBubbleSize val="0"/>
        </c:dLbls>
        <c:gapWidth val="150"/>
        <c:shape val="box"/>
        <c:axId val="413140479"/>
        <c:axId val="413145471"/>
        <c:axId val="0"/>
      </c:bar3DChart>
      <c:catAx>
        <c:axId val="413140479"/>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413145471"/>
        <c:crosses val="autoZero"/>
        <c:auto val="1"/>
        <c:lblAlgn val="ctr"/>
        <c:lblOffset val="100"/>
        <c:noMultiLvlLbl val="0"/>
      </c:catAx>
      <c:valAx>
        <c:axId val="413145471"/>
        <c:scaling>
          <c:orientation val="minMax"/>
        </c:scaling>
        <c:delete val="0"/>
        <c:axPos val="t"/>
        <c:majorGridlines>
          <c:spPr>
            <a:ln w="9525" cap="flat" cmpd="sng" algn="ctr">
              <a:solidFill>
                <a:schemeClr val="dk1">
                  <a:lumMod val="50000"/>
                  <a:lumOff val="50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413140479"/>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1"/>
          <c:order val="1"/>
          <c:tx>
            <c:v>Executado</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Execução!$B$43</c:f>
              <c:strCache>
                <c:ptCount val="1"/>
                <c:pt idx="0">
                  <c:v>Terceirização</c:v>
                </c:pt>
              </c:strCache>
            </c:strRef>
          </c:cat>
          <c:val>
            <c:numRef>
              <c:f>Execução!$N$43</c:f>
              <c:numCache>
                <c:formatCode>_("R$"* #,##0.00_);_("R$"* \(#,##0.00\);_("R$"* "-"??_);_(@_)</c:formatCode>
                <c:ptCount val="1"/>
                <c:pt idx="0">
                  <c:v>0</c:v>
                </c:pt>
              </c:numCache>
            </c:numRef>
          </c:val>
          <c:extLst>
            <c:ext xmlns:c16="http://schemas.microsoft.com/office/drawing/2014/chart" uri="{C3380CC4-5D6E-409C-BE32-E72D297353CC}">
              <c16:uniqueId val="{00000001-AE9B-41E5-8142-0F4D09D300E8}"/>
            </c:ext>
          </c:extLst>
        </c:ser>
        <c:ser>
          <c:idx val="2"/>
          <c:order val="2"/>
          <c:tx>
            <c:v>A Executar</c:v>
          </c:tx>
          <c:spPr>
            <a:solidFill>
              <a:schemeClr val="accent1">
                <a:lumMod val="75000"/>
              </a:schemeClr>
            </a:solidFill>
            <a:ln>
              <a:noFill/>
            </a:ln>
            <a:effectLst>
              <a:outerShdw blurRad="57150" dist="19050" dir="5400000" algn="ctr" rotWithShape="0">
                <a:srgbClr val="000000">
                  <a:alpha val="63000"/>
                </a:srgbClr>
              </a:outerShdw>
            </a:effectLst>
            <a:sp3d/>
          </c:spPr>
          <c:invertIfNegative val="0"/>
          <c:dLbls>
            <c:dLbl>
              <c:idx val="0"/>
              <c:layout>
                <c:manualLayout>
                  <c:x val="4.3552812071329791E-3"/>
                  <c:y val="0.28255660874144284"/>
                </c:manualLayout>
              </c:layout>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9B-41E5-8142-0F4D09D300E8}"/>
                </c:ext>
              </c:extLst>
            </c:dLbl>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Execução!$B$43</c:f>
              <c:strCache>
                <c:ptCount val="1"/>
                <c:pt idx="0">
                  <c:v>Terceirização</c:v>
                </c:pt>
              </c:strCache>
            </c:strRef>
          </c:cat>
          <c:val>
            <c:numRef>
              <c:f>Execução!$O$43</c:f>
              <c:numCache>
                <c:formatCode>_("R$"* #,##0.00_);_("R$"* \(#,##0.00\);_("R$"* "-"??_);_(@_)</c:formatCode>
                <c:ptCount val="1"/>
                <c:pt idx="0">
                  <c:v>108546512.05000001</c:v>
                </c:pt>
              </c:numCache>
            </c:numRef>
          </c:val>
          <c:extLst>
            <c:ext xmlns:c16="http://schemas.microsoft.com/office/drawing/2014/chart" uri="{C3380CC4-5D6E-409C-BE32-E72D297353CC}">
              <c16:uniqueId val="{00000002-AE9B-41E5-8142-0F4D09D300E8}"/>
            </c:ext>
          </c:extLst>
        </c:ser>
        <c:dLbls>
          <c:showLegendKey val="0"/>
          <c:showVal val="1"/>
          <c:showCatName val="0"/>
          <c:showSerName val="0"/>
          <c:showPercent val="0"/>
          <c:showBubbleSize val="0"/>
        </c:dLbls>
        <c:gapWidth val="150"/>
        <c:shape val="box"/>
        <c:axId val="570004864"/>
        <c:axId val="570002784"/>
        <c:axId val="0"/>
        <c:extLst>
          <c:ext xmlns:c15="http://schemas.microsoft.com/office/drawing/2012/chart" uri="{02D57815-91ED-43cb-92C2-25804820EDAC}">
            <c15:filteredBarSeries>
              <c15:ser>
                <c:idx val="0"/>
                <c:order val="0"/>
                <c:tx>
                  <c:v>Série1</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uri="{CE6537A1-D6FC-4f65-9D91-7224C49458BB}">
                      <c15:showLeaderLines val="1"/>
                      <c15:leaderLines>
                        <c:spPr>
                          <a:ln w="9525">
                            <a:solidFill>
                              <a:schemeClr val="lt1">
                                <a:lumMod val="95000"/>
                                <a:alpha val="54000"/>
                              </a:schemeClr>
                            </a:solidFill>
                          </a:ln>
                          <a:effectLst/>
                        </c:spPr>
                      </c15:leaderLines>
                    </c:ext>
                  </c:extLst>
                </c:dLbls>
                <c:cat>
                  <c:strRef>
                    <c:extLst>
                      <c:ext uri="{02D57815-91ED-43cb-92C2-25804820EDAC}">
                        <c15:formulaRef>
                          <c15:sqref>Execução!$B$43</c15:sqref>
                        </c15:formulaRef>
                      </c:ext>
                    </c:extLst>
                    <c:strCache>
                      <c:ptCount val="1"/>
                      <c:pt idx="0">
                        <c:v>Terceirização</c:v>
                      </c:pt>
                    </c:strCache>
                  </c:strRef>
                </c:cat>
                <c:val>
                  <c:numRef>
                    <c:extLst>
                      <c:ext uri="{02D57815-91ED-43cb-92C2-25804820EDAC}">
                        <c15:formulaRef>
                          <c15:sqref>Execução!$M$43</c15:sqref>
                        </c15:formulaRef>
                      </c:ext>
                    </c:extLst>
                    <c:numCache>
                      <c:formatCode>_("R$"* #,##0.00_);_("R$"* \(#,##0.00\);_("R$"* "-"??_);_(@_)</c:formatCode>
                      <c:ptCount val="1"/>
                      <c:pt idx="0">
                        <c:v>108546512.05000001</c:v>
                      </c:pt>
                    </c:numCache>
                  </c:numRef>
                </c:val>
                <c:extLst>
                  <c:ext xmlns:c16="http://schemas.microsoft.com/office/drawing/2014/chart" uri="{C3380CC4-5D6E-409C-BE32-E72D297353CC}">
                    <c16:uniqueId val="{00000000-AE9B-41E5-8142-0F4D09D300E8}"/>
                  </c:ext>
                </c:extLst>
              </c15:ser>
            </c15:filteredBarSeries>
          </c:ext>
        </c:extLst>
      </c:bar3DChart>
      <c:catAx>
        <c:axId val="5700048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pt-BR"/>
          </a:p>
        </c:txPr>
        <c:crossAx val="570002784"/>
        <c:crosses val="autoZero"/>
        <c:auto val="1"/>
        <c:lblAlgn val="ctr"/>
        <c:lblOffset val="100"/>
        <c:noMultiLvlLbl val="0"/>
      </c:catAx>
      <c:valAx>
        <c:axId val="570002784"/>
        <c:scaling>
          <c:orientation val="minMax"/>
        </c:scaling>
        <c:delete val="0"/>
        <c:axPos val="l"/>
        <c:majorGridlines>
          <c:spPr>
            <a:ln w="9525" cap="flat" cmpd="sng" algn="ctr">
              <a:solidFill>
                <a:schemeClr val="dk1">
                  <a:lumMod val="50000"/>
                  <a:lumOff val="50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7000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pt-B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v>Executado</c:v>
          </c:tx>
          <c:spPr>
            <a:solidFill>
              <a:schemeClr val="accent2"/>
            </a:solidFill>
            <a:ln>
              <a:noFill/>
            </a:ln>
            <a:effectLst>
              <a:outerShdw blurRad="57150" dist="19050" dir="5400000" algn="ctr" rotWithShape="0">
                <a:srgbClr val="000000">
                  <a:alpha val="63000"/>
                </a:srgbClr>
              </a:outerShdw>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(Execução!$B$44:$B$45,Execução!$B$48,Execução!$B$58,Execução!$B$61:$B$63)</c:f>
              <c:strCache>
                <c:ptCount val="7"/>
                <c:pt idx="0">
                  <c:v>TI - Aquisições</c:v>
                </c:pt>
                <c:pt idx="1">
                  <c:v>TI - Serviços</c:v>
                </c:pt>
                <c:pt idx="2">
                  <c:v>Divisórias</c:v>
                </c:pt>
                <c:pt idx="3">
                  <c:v>Serviços Diversos</c:v>
                </c:pt>
                <c:pt idx="4">
                  <c:v>Capacitação</c:v>
                </c:pt>
                <c:pt idx="5">
                  <c:v>Obras</c:v>
                </c:pt>
                <c:pt idx="6">
                  <c:v>Serviço Público</c:v>
                </c:pt>
              </c:strCache>
            </c:strRef>
          </c:cat>
          <c:val>
            <c:numRef>
              <c:f>(Execução!$N$44:$N$45,Execução!$N$48,Execução!$N$58,Execução!$N$61:$N$63)</c:f>
              <c:numCache>
                <c:formatCode>_("R$"* #,##0.00_);_("R$"* \(#,##0.00\);_("R$"*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9EB-4EE4-B043-A1AA2C774061}"/>
            </c:ext>
          </c:extLst>
        </c:ser>
        <c:ser>
          <c:idx val="1"/>
          <c:order val="1"/>
          <c:tx>
            <c:v>A Executar</c:v>
          </c:tx>
          <c:spPr>
            <a:solidFill>
              <a:schemeClr val="accent1">
                <a:lumMod val="75000"/>
              </a:schemeClr>
            </a:solidFill>
            <a:ln>
              <a:noFill/>
            </a:ln>
            <a:effectLst>
              <a:outerShdw blurRad="57150" dist="19050" dir="5400000" algn="ctr" rotWithShape="0">
                <a:srgbClr val="000000">
                  <a:alpha val="63000"/>
                </a:srgbClr>
              </a:outerShdw>
            </a:effectLst>
            <a:sp3d/>
          </c:spPr>
          <c:invertIfNegative val="0"/>
          <c:dLbls>
            <c:dLbl>
              <c:idx val="0"/>
              <c:layout>
                <c:manualLayout>
                  <c:x val="0"/>
                  <c:y val="-2.5078988941548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EB-4EE4-B043-A1AA2C774061}"/>
                </c:ext>
              </c:extLst>
            </c:dLbl>
            <c:dLbl>
              <c:idx val="1"/>
              <c:layout>
                <c:manualLayout>
                  <c:x val="-3.9922949872062695E-17"/>
                  <c:y val="-5.0157977883096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EB-4EE4-B043-A1AA2C774061}"/>
                </c:ext>
              </c:extLst>
            </c:dLbl>
            <c:dLbl>
              <c:idx val="2"/>
              <c:layout>
                <c:manualLayout>
                  <c:x val="2.1776406035665294E-3"/>
                  <c:y val="-5.5173775671406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EB-4EE4-B043-A1AA2C774061}"/>
                </c:ext>
              </c:extLst>
            </c:dLbl>
            <c:dLbl>
              <c:idx val="4"/>
              <c:layout>
                <c:manualLayout>
                  <c:x val="-1.0854700854700855E-2"/>
                  <c:y val="-0.103659820958399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EB-4EE4-B043-A1AA2C774061}"/>
                </c:ext>
              </c:extLst>
            </c:dLbl>
            <c:dLbl>
              <c:idx val="5"/>
              <c:layout>
                <c:manualLayout>
                  <c:x val="0"/>
                  <c:y val="-3.678251711427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EB-4EE4-B043-A1AA2C774061}"/>
                </c:ext>
              </c:extLst>
            </c:dLbl>
            <c:dLbl>
              <c:idx val="6"/>
              <c:layout>
                <c:manualLayout>
                  <c:x val="0"/>
                  <c:y val="-6.0189573459715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EB-4EE4-B043-A1AA2C774061}"/>
                </c:ext>
              </c:extLst>
            </c:dLbl>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(Execução!$B$44:$B$45,Execução!$B$48,Execução!$B$58,Execução!$B$61:$B$63)</c:f>
              <c:strCache>
                <c:ptCount val="7"/>
                <c:pt idx="0">
                  <c:v>TI - Aquisições</c:v>
                </c:pt>
                <c:pt idx="1">
                  <c:v>TI - Serviços</c:v>
                </c:pt>
                <c:pt idx="2">
                  <c:v>Divisórias</c:v>
                </c:pt>
                <c:pt idx="3">
                  <c:v>Serviços Diversos</c:v>
                </c:pt>
                <c:pt idx="4">
                  <c:v>Capacitação</c:v>
                </c:pt>
                <c:pt idx="5">
                  <c:v>Obras</c:v>
                </c:pt>
                <c:pt idx="6">
                  <c:v>Serviço Público</c:v>
                </c:pt>
              </c:strCache>
            </c:strRef>
          </c:cat>
          <c:val>
            <c:numRef>
              <c:f>(Execução!$O$44:$O$45,Execução!$O$48,Execução!$O$58,Execução!$O$61:$O$63)</c:f>
              <c:numCache>
                <c:formatCode>_("R$"* #,##0.00_);_("R$"* \(#,##0.00\);_("R$"* "-"??_);_(@_)</c:formatCode>
                <c:ptCount val="7"/>
                <c:pt idx="0">
                  <c:v>18352656.193999998</c:v>
                </c:pt>
                <c:pt idx="1">
                  <c:v>9231150.6699999999</c:v>
                </c:pt>
                <c:pt idx="2">
                  <c:v>0</c:v>
                </c:pt>
                <c:pt idx="3">
                  <c:v>6928149.6600000001</c:v>
                </c:pt>
                <c:pt idx="4">
                  <c:v>2082443.69</c:v>
                </c:pt>
                <c:pt idx="5">
                  <c:v>2143700</c:v>
                </c:pt>
                <c:pt idx="6">
                  <c:v>1946000</c:v>
                </c:pt>
              </c:numCache>
            </c:numRef>
          </c:val>
          <c:extLst>
            <c:ext xmlns:c16="http://schemas.microsoft.com/office/drawing/2014/chart" uri="{C3380CC4-5D6E-409C-BE32-E72D297353CC}">
              <c16:uniqueId val="{00000001-19EB-4EE4-B043-A1AA2C774061}"/>
            </c:ext>
          </c:extLst>
        </c:ser>
        <c:dLbls>
          <c:showLegendKey val="0"/>
          <c:showVal val="0"/>
          <c:showCatName val="0"/>
          <c:showSerName val="0"/>
          <c:showPercent val="0"/>
          <c:showBubbleSize val="0"/>
        </c:dLbls>
        <c:gapWidth val="150"/>
        <c:shape val="box"/>
        <c:axId val="569995296"/>
        <c:axId val="569979904"/>
        <c:axId val="0"/>
      </c:bar3DChart>
      <c:catAx>
        <c:axId val="5699952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pt-BR"/>
          </a:p>
        </c:txPr>
        <c:crossAx val="569979904"/>
        <c:crosses val="autoZero"/>
        <c:auto val="1"/>
        <c:lblAlgn val="ctr"/>
        <c:lblOffset val="100"/>
        <c:noMultiLvlLbl val="0"/>
      </c:catAx>
      <c:valAx>
        <c:axId val="569979904"/>
        <c:scaling>
          <c:orientation val="minMax"/>
        </c:scaling>
        <c:delete val="0"/>
        <c:axPos val="l"/>
        <c:majorGridlines>
          <c:spPr>
            <a:ln w="9525" cap="flat" cmpd="sng" algn="ctr">
              <a:solidFill>
                <a:schemeClr val="dk1">
                  <a:lumMod val="50000"/>
                  <a:lumOff val="50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69995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pt-B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v>Executado</c:v>
          </c:tx>
          <c:spPr>
            <a:solidFill>
              <a:schemeClr val="accent2"/>
            </a:solidFill>
            <a:ln>
              <a:noFill/>
            </a:ln>
            <a:effectLst>
              <a:outerShdw blurRad="57150" dist="19050" dir="5400000" algn="ctr" rotWithShape="0">
                <a:srgbClr val="000000">
                  <a:alpha val="63000"/>
                </a:srgbClr>
              </a:outerShdw>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(Execução!$B$46:$B$47,Execução!$B$49:$B$57,Execução!$B$59:$B$60,Execução!$B$64)</c:f>
              <c:strCache>
                <c:ptCount val="14"/>
                <c:pt idx="0">
                  <c:v>Mobiliário</c:v>
                </c:pt>
                <c:pt idx="1">
                  <c:v>Material de Escritório</c:v>
                </c:pt>
                <c:pt idx="2">
                  <c:v>Eventos</c:v>
                </c:pt>
                <c:pt idx="3">
                  <c:v>Eletrodomésticos</c:v>
                </c:pt>
                <c:pt idx="4">
                  <c:v>Biblioteca (livros)</c:v>
                </c:pt>
                <c:pt idx="5">
                  <c:v>Manutenção de Equipamentos</c:v>
                </c:pt>
                <c:pt idx="6">
                  <c:v>Serviços Gráficos</c:v>
                </c:pt>
                <c:pt idx="7">
                  <c:v>Material de Consumo</c:v>
                </c:pt>
                <c:pt idx="8">
                  <c:v>Medicamentos</c:v>
                </c:pt>
                <c:pt idx="9">
                  <c:v>Equipamentos Audiovisual</c:v>
                </c:pt>
                <c:pt idx="10">
                  <c:v>Celular</c:v>
                </c:pt>
                <c:pt idx="11">
                  <c:v>Projetos</c:v>
                </c:pt>
                <c:pt idx="12">
                  <c:v>Capacitação Pós</c:v>
                </c:pt>
                <c:pt idx="13">
                  <c:v>Anuidade</c:v>
                </c:pt>
              </c:strCache>
            </c:strRef>
          </c:cat>
          <c:val>
            <c:numRef>
              <c:f>(Execução!$N$46:$N$47,Execução!$N$49:$N$57,Execução!$N$59:$N$60,Execução!$N$64)</c:f>
              <c:numCache>
                <c:formatCode>_("R$"* #,##0.00_);_("R$"* \(#,##0.00\);_("R$"* "-"??_);_(@_)</c:formatCode>
                <c:ptCount val="14"/>
                <c:pt idx="0">
                  <c:v>0</c:v>
                </c:pt>
                <c:pt idx="1">
                  <c:v>0</c:v>
                </c:pt>
                <c:pt idx="2">
                  <c:v>0</c:v>
                </c:pt>
                <c:pt idx="3">
                  <c:v>0</c:v>
                </c:pt>
                <c:pt idx="4">
                  <c:v>0</c:v>
                </c:pt>
                <c:pt idx="5">
                  <c:v>0</c:v>
                </c:pt>
                <c:pt idx="6">
                  <c:v>0</c:v>
                </c:pt>
                <c:pt idx="7">
                  <c:v>0</c:v>
                </c:pt>
                <c:pt idx="8">
                  <c:v>0</c:v>
                </c:pt>
                <c:pt idx="9">
                  <c:v>0</c:v>
                </c:pt>
                <c:pt idx="10">
                  <c:v>0</c:v>
                </c:pt>
                <c:pt idx="11">
                  <c:v>0</c:v>
                </c:pt>
                <c:pt idx="12">
                  <c:v>4</c:v>
                </c:pt>
                <c:pt idx="13">
                  <c:v>0</c:v>
                </c:pt>
              </c:numCache>
            </c:numRef>
          </c:val>
          <c:extLst>
            <c:ext xmlns:c16="http://schemas.microsoft.com/office/drawing/2014/chart" uri="{C3380CC4-5D6E-409C-BE32-E72D297353CC}">
              <c16:uniqueId val="{00000000-AFF1-4EEE-BAAE-ADEF110C6282}"/>
            </c:ext>
          </c:extLst>
        </c:ser>
        <c:ser>
          <c:idx val="1"/>
          <c:order val="1"/>
          <c:tx>
            <c:v>A Executar</c:v>
          </c:tx>
          <c:spPr>
            <a:solidFill>
              <a:schemeClr val="accent1">
                <a:lumMod val="75000"/>
              </a:schemeClr>
            </a:solidFill>
            <a:ln>
              <a:noFill/>
            </a:ln>
            <a:effectLst>
              <a:outerShdw blurRad="57150" dist="19050" dir="5400000" algn="ctr" rotWithShape="0">
                <a:srgbClr val="000000">
                  <a:alpha val="63000"/>
                </a:srgbClr>
              </a:outerShdw>
            </a:effectLst>
            <a:sp3d/>
          </c:spPr>
          <c:invertIfNegative val="0"/>
          <c:dLbls>
            <c:dLbl>
              <c:idx val="1"/>
              <c:layout>
                <c:manualLayout>
                  <c:x val="0"/>
                  <c:y val="-6.6877303844128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F1-4EEE-BAAE-ADEF110C6282}"/>
                </c:ext>
              </c:extLst>
            </c:dLbl>
            <c:dLbl>
              <c:idx val="3"/>
              <c:layout>
                <c:manualLayout>
                  <c:x val="0"/>
                  <c:y val="-6.3533438651922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F1-4EEE-BAAE-ADEF110C6282}"/>
                </c:ext>
              </c:extLst>
            </c:dLbl>
            <c:dLbl>
              <c:idx val="5"/>
              <c:layout>
                <c:manualLayout>
                  <c:x val="0"/>
                  <c:y val="-6.5205371248025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F1-4EEE-BAAE-ADEF110C6282}"/>
                </c:ext>
              </c:extLst>
            </c:dLbl>
            <c:dLbl>
              <c:idx val="7"/>
              <c:layout>
                <c:manualLayout>
                  <c:x val="0"/>
                  <c:y val="-6.0189573459715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F1-4EEE-BAAE-ADEF110C6282}"/>
                </c:ext>
              </c:extLst>
            </c:dLbl>
            <c:dLbl>
              <c:idx val="8"/>
              <c:layout>
                <c:manualLayout>
                  <c:x val="0"/>
                  <c:y val="-6.1861506055818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F1-4EEE-BAAE-ADEF110C6282}"/>
                </c:ext>
              </c:extLst>
            </c:dLbl>
            <c:dLbl>
              <c:idx val="12"/>
              <c:layout>
                <c:manualLayout>
                  <c:x val="-1.3404182133210686E-16"/>
                  <c:y val="-5.1829910479199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F1-4EEE-BAAE-ADEF110C6282}"/>
                </c:ext>
              </c:extLst>
            </c:dLbl>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(Execução!$B$46:$B$47,Execução!$B$49:$B$57,Execução!$B$59:$B$60,Execução!$B$64)</c:f>
              <c:strCache>
                <c:ptCount val="14"/>
                <c:pt idx="0">
                  <c:v>Mobiliário</c:v>
                </c:pt>
                <c:pt idx="1">
                  <c:v>Material de Escritório</c:v>
                </c:pt>
                <c:pt idx="2">
                  <c:v>Eventos</c:v>
                </c:pt>
                <c:pt idx="3">
                  <c:v>Eletrodomésticos</c:v>
                </c:pt>
                <c:pt idx="4">
                  <c:v>Biblioteca (livros)</c:v>
                </c:pt>
                <c:pt idx="5">
                  <c:v>Manutenção de Equipamentos</c:v>
                </c:pt>
                <c:pt idx="6">
                  <c:v>Serviços Gráficos</c:v>
                </c:pt>
                <c:pt idx="7">
                  <c:v>Material de Consumo</c:v>
                </c:pt>
                <c:pt idx="8">
                  <c:v>Medicamentos</c:v>
                </c:pt>
                <c:pt idx="9">
                  <c:v>Equipamentos Audiovisual</c:v>
                </c:pt>
                <c:pt idx="10">
                  <c:v>Celular</c:v>
                </c:pt>
                <c:pt idx="11">
                  <c:v>Projetos</c:v>
                </c:pt>
                <c:pt idx="12">
                  <c:v>Capacitação Pós</c:v>
                </c:pt>
                <c:pt idx="13">
                  <c:v>Anuidade</c:v>
                </c:pt>
              </c:strCache>
            </c:strRef>
          </c:cat>
          <c:val>
            <c:numRef>
              <c:f>(Execução!$O$46:$O$47,Execução!$O$49:$O$57,Execução!$O$59:$O$60,Execução!$O$64)</c:f>
              <c:numCache>
                <c:formatCode>_("R$"* #,##0.00_);_("R$"* \(#,##0.00\);_("R$"* "-"??_);_(@_)</c:formatCode>
                <c:ptCount val="14"/>
                <c:pt idx="0">
                  <c:v>181551.31000000003</c:v>
                </c:pt>
                <c:pt idx="1">
                  <c:v>0</c:v>
                </c:pt>
                <c:pt idx="2">
                  <c:v>463267.5</c:v>
                </c:pt>
                <c:pt idx="3">
                  <c:v>85170.05</c:v>
                </c:pt>
                <c:pt idx="4">
                  <c:v>941804</c:v>
                </c:pt>
                <c:pt idx="5">
                  <c:v>473201.39</c:v>
                </c:pt>
                <c:pt idx="6">
                  <c:v>353894</c:v>
                </c:pt>
                <c:pt idx="7">
                  <c:v>547784.52</c:v>
                </c:pt>
                <c:pt idx="8">
                  <c:v>15000</c:v>
                </c:pt>
                <c:pt idx="9">
                  <c:v>223897.9</c:v>
                </c:pt>
                <c:pt idx="10">
                  <c:v>22427.62</c:v>
                </c:pt>
                <c:pt idx="11">
                  <c:v>0</c:v>
                </c:pt>
                <c:pt idx="12">
                  <c:v>173923.70999999996</c:v>
                </c:pt>
                <c:pt idx="13">
                  <c:v>172316.41999999998</c:v>
                </c:pt>
              </c:numCache>
            </c:numRef>
          </c:val>
          <c:extLst>
            <c:ext xmlns:c16="http://schemas.microsoft.com/office/drawing/2014/chart" uri="{C3380CC4-5D6E-409C-BE32-E72D297353CC}">
              <c16:uniqueId val="{00000001-AFF1-4EEE-BAAE-ADEF110C6282}"/>
            </c:ext>
          </c:extLst>
        </c:ser>
        <c:dLbls>
          <c:showLegendKey val="0"/>
          <c:showVal val="0"/>
          <c:showCatName val="0"/>
          <c:showSerName val="0"/>
          <c:showPercent val="0"/>
          <c:showBubbleSize val="0"/>
        </c:dLbls>
        <c:gapWidth val="150"/>
        <c:shape val="box"/>
        <c:axId val="432064304"/>
        <c:axId val="432067216"/>
        <c:axId val="0"/>
      </c:bar3DChart>
      <c:catAx>
        <c:axId val="432064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lumMod val="85000"/>
                  </a:schemeClr>
                </a:solidFill>
                <a:latin typeface="+mn-lt"/>
                <a:ea typeface="+mn-ea"/>
                <a:cs typeface="+mn-cs"/>
              </a:defRPr>
            </a:pPr>
            <a:endParaRPr lang="pt-BR"/>
          </a:p>
        </c:txPr>
        <c:crossAx val="432067216"/>
        <c:crosses val="autoZero"/>
        <c:auto val="1"/>
        <c:lblAlgn val="ctr"/>
        <c:lblOffset val="100"/>
        <c:noMultiLvlLbl val="0"/>
      </c:catAx>
      <c:valAx>
        <c:axId val="432067216"/>
        <c:scaling>
          <c:orientation val="minMax"/>
        </c:scaling>
        <c:delete val="0"/>
        <c:axPos val="l"/>
        <c:majorGridlines>
          <c:spPr>
            <a:ln w="9525" cap="flat" cmpd="sng" algn="ctr">
              <a:solidFill>
                <a:schemeClr val="dk1">
                  <a:lumMod val="50000"/>
                  <a:lumOff val="50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43206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pt-B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Resumo Geral'!A1"/><Relationship Id="rId2" Type="http://schemas.openxmlformats.org/officeDocument/2006/relationships/image" Target="../media/image2.jfif"/><Relationship Id="rId1" Type="http://schemas.openxmlformats.org/officeDocument/2006/relationships/image" Target="../media/image1.jpg"/><Relationship Id="rId6" Type="http://schemas.openxmlformats.org/officeDocument/2006/relationships/hyperlink" Target="#'Resumo COF'!A1"/><Relationship Id="rId5" Type="http://schemas.openxmlformats.org/officeDocument/2006/relationships/hyperlink" Target="#Despesas!A1"/><Relationship Id="rId4" Type="http://schemas.openxmlformats.org/officeDocument/2006/relationships/hyperlink" Target="#Trimestres!A1"/></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hyperlink" Target="#'4&#186; Trimestre'!A1"/><Relationship Id="rId3" Type="http://schemas.openxmlformats.org/officeDocument/2006/relationships/hyperlink" Target="#'Resumo Geral'!A1"/><Relationship Id="rId7" Type="http://schemas.openxmlformats.org/officeDocument/2006/relationships/hyperlink" Target="#'2&#186; Trimestre'!A1"/><Relationship Id="rId2" Type="http://schemas.openxmlformats.org/officeDocument/2006/relationships/image" Target="../media/image2.jfif"/><Relationship Id="rId1" Type="http://schemas.openxmlformats.org/officeDocument/2006/relationships/image" Target="../media/image1.jpg"/><Relationship Id="rId6" Type="http://schemas.openxmlformats.org/officeDocument/2006/relationships/hyperlink" Target="#'3&#186; Trimestre'!A1"/><Relationship Id="rId5" Type="http://schemas.openxmlformats.org/officeDocument/2006/relationships/hyperlink" Target="#'1&#186; Trimestre'!A1"/><Relationship Id="rId4" Type="http://schemas.openxmlformats.org/officeDocument/2006/relationships/hyperlink" Target="#'Resumo Trimestres'!A1"/></Relationships>
</file>

<file path=xl/drawings/_rels/drawing4.xml.rels><?xml version="1.0" encoding="UTF-8" standalone="yes"?>
<Relationships xmlns="http://schemas.openxmlformats.org/package/2006/relationships"><Relationship Id="rId8" Type="http://schemas.openxmlformats.org/officeDocument/2006/relationships/hyperlink" Target="#'TI - Servi&#231;os'!A1"/><Relationship Id="rId13" Type="http://schemas.openxmlformats.org/officeDocument/2006/relationships/hyperlink" Target="#Eventos!A1"/><Relationship Id="rId18" Type="http://schemas.openxmlformats.org/officeDocument/2006/relationships/hyperlink" Target="#'Material de Consumo'!A1"/><Relationship Id="rId26" Type="http://schemas.openxmlformats.org/officeDocument/2006/relationships/hyperlink" Target="#Obras!A1"/><Relationship Id="rId3" Type="http://schemas.openxmlformats.org/officeDocument/2006/relationships/hyperlink" Target="#'Resumo Geral'!A1"/><Relationship Id="rId21" Type="http://schemas.openxmlformats.org/officeDocument/2006/relationships/hyperlink" Target="#Celular!A1"/><Relationship Id="rId7" Type="http://schemas.openxmlformats.org/officeDocument/2006/relationships/hyperlink" Target="#'TI - Aquisi&#231;&#245;es'!A1"/><Relationship Id="rId12" Type="http://schemas.openxmlformats.org/officeDocument/2006/relationships/hyperlink" Target="#Eletrodom&#233;sticos!A1"/><Relationship Id="rId17" Type="http://schemas.openxmlformats.org/officeDocument/2006/relationships/hyperlink" Target="#Medicamentos!A1"/><Relationship Id="rId25" Type="http://schemas.openxmlformats.org/officeDocument/2006/relationships/hyperlink" Target="#'Servi&#231;o P&#250;blico'!A1"/><Relationship Id="rId2" Type="http://schemas.openxmlformats.org/officeDocument/2006/relationships/image" Target="../media/image2.jfif"/><Relationship Id="rId16" Type="http://schemas.openxmlformats.org/officeDocument/2006/relationships/hyperlink" Target="#'Servi&#231;os Gr&#225;ficos'!A1"/><Relationship Id="rId20" Type="http://schemas.openxmlformats.org/officeDocument/2006/relationships/hyperlink" Target="#'Servi&#231;os Diversos '!A1"/><Relationship Id="rId1" Type="http://schemas.openxmlformats.org/officeDocument/2006/relationships/image" Target="../media/image1.jpg"/><Relationship Id="rId6" Type="http://schemas.openxmlformats.org/officeDocument/2006/relationships/hyperlink" Target="#Terceiriza&#231;&#227;o!A1"/><Relationship Id="rId11" Type="http://schemas.openxmlformats.org/officeDocument/2006/relationships/hyperlink" Target="#Divis&#243;rias!A1"/><Relationship Id="rId24" Type="http://schemas.openxmlformats.org/officeDocument/2006/relationships/hyperlink" Target="#Capacita&#231;&#227;o!A1"/><Relationship Id="rId5" Type="http://schemas.openxmlformats.org/officeDocument/2006/relationships/hyperlink" Target="#Execu&#231;&#227;o!A1"/><Relationship Id="rId15" Type="http://schemas.openxmlformats.org/officeDocument/2006/relationships/hyperlink" Target="#'Manuten&#231;&#227;o de equipamentos'!A1"/><Relationship Id="rId23" Type="http://schemas.openxmlformats.org/officeDocument/2006/relationships/hyperlink" Target="#'Capacita&#231;&#227;o P&#243;s'!A1"/><Relationship Id="rId10" Type="http://schemas.openxmlformats.org/officeDocument/2006/relationships/hyperlink" Target="#Mobili&#225;rio!A1"/><Relationship Id="rId19" Type="http://schemas.openxmlformats.org/officeDocument/2006/relationships/hyperlink" Target="#'Equipamentos audiovisual'!A1"/><Relationship Id="rId4" Type="http://schemas.openxmlformats.org/officeDocument/2006/relationships/hyperlink" Target="#Trimestres!A1"/><Relationship Id="rId9" Type="http://schemas.openxmlformats.org/officeDocument/2006/relationships/hyperlink" Target="#'Material de Escrit&#243;rio'!A1"/><Relationship Id="rId14" Type="http://schemas.openxmlformats.org/officeDocument/2006/relationships/hyperlink" Target="#'Biblioteca (livros)'!A1"/><Relationship Id="rId22" Type="http://schemas.openxmlformats.org/officeDocument/2006/relationships/hyperlink" Target="#Projetos!A1"/><Relationship Id="rId27" Type="http://schemas.openxmlformats.org/officeDocument/2006/relationships/hyperlink" Target="#Anuidade!A1"/></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38099</xdr:rowOff>
    </xdr:from>
    <xdr:to>
      <xdr:col>29</xdr:col>
      <xdr:colOff>104775</xdr:colOff>
      <xdr:row>36</xdr:row>
      <xdr:rowOff>123824</xdr:rowOff>
    </xdr:to>
    <xdr:sp macro="" textlink="">
      <xdr:nvSpPr>
        <xdr:cNvPr id="2" name="Retângulo Arredondado 1"/>
        <xdr:cNvSpPr/>
      </xdr:nvSpPr>
      <xdr:spPr>
        <a:xfrm>
          <a:off x="57150" y="38099"/>
          <a:ext cx="17726025" cy="7286625"/>
        </a:xfrm>
        <a:prstGeom prst="roundRect">
          <a:avLst/>
        </a:prstGeom>
        <a:blipFill>
          <a:blip xmlns:r="http://schemas.openxmlformats.org/officeDocument/2006/relationships" r:embed="rId1">
            <a:alphaModFix amt="63000"/>
          </a:blip>
          <a:stretch>
            <a:fillRect/>
          </a:stretch>
        </a:blipFill>
        <a:ln>
          <a:solidFill>
            <a:schemeClr val="bg1">
              <a:lumMod val="75000"/>
            </a:schemeClr>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295275</xdr:colOff>
      <xdr:row>0</xdr:row>
      <xdr:rowOff>152400</xdr:rowOff>
    </xdr:from>
    <xdr:to>
      <xdr:col>29</xdr:col>
      <xdr:colOff>26895</xdr:colOff>
      <xdr:row>6</xdr:row>
      <xdr:rowOff>171686</xdr:rowOff>
    </xdr:to>
    <xdr:sp macro="" textlink="">
      <xdr:nvSpPr>
        <xdr:cNvPr id="3" name="CaixaDeTexto 6"/>
        <xdr:cNvSpPr txBox="1"/>
      </xdr:nvSpPr>
      <xdr:spPr>
        <a:xfrm>
          <a:off x="1514475" y="152400"/>
          <a:ext cx="16190820" cy="1219436"/>
        </a:xfrm>
        <a:prstGeom prst="rect">
          <a:avLst/>
        </a:prstGeom>
        <a:noFill/>
      </xdr:spPr>
      <xdr:txBody>
        <a:bodyPr wrap="square" rtlCol="0">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3600" b="1">
              <a:solidFill>
                <a:schemeClr val="bg1"/>
              </a:solidFill>
            </a:rPr>
            <a:t>Tribunal de contas do Estado de Minas Gerais - Diretoria de Administração- D.A.                   Planejamento das Contratações Anual - PCA 2025</a:t>
          </a:r>
        </a:p>
      </xdr:txBody>
    </xdr:sp>
    <xdr:clientData/>
  </xdr:twoCellAnchor>
  <xdr:twoCellAnchor editAs="oneCell">
    <xdr:from>
      <xdr:col>0</xdr:col>
      <xdr:colOff>590550</xdr:colOff>
      <xdr:row>0</xdr:row>
      <xdr:rowOff>19049</xdr:rowOff>
    </xdr:from>
    <xdr:to>
      <xdr:col>3</xdr:col>
      <xdr:colOff>381000</xdr:colOff>
      <xdr:row>7</xdr:row>
      <xdr:rowOff>47624</xdr:rowOff>
    </xdr:to>
    <xdr:pic>
      <xdr:nvPicPr>
        <xdr:cNvPr id="4" name="Imagem 3"/>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90550" y="19049"/>
          <a:ext cx="1619250" cy="1428750"/>
        </a:xfrm>
        <a:prstGeom prst="rect">
          <a:avLst/>
        </a:prstGeom>
      </xdr:spPr>
    </xdr:pic>
    <xdr:clientData/>
  </xdr:twoCellAnchor>
  <xdr:twoCellAnchor>
    <xdr:from>
      <xdr:col>1</xdr:col>
      <xdr:colOff>257175</xdr:colOff>
      <xdr:row>8</xdr:row>
      <xdr:rowOff>38099</xdr:rowOff>
    </xdr:from>
    <xdr:to>
      <xdr:col>7</xdr:col>
      <xdr:colOff>19575</xdr:colOff>
      <xdr:row>11</xdr:row>
      <xdr:rowOff>50024</xdr:rowOff>
    </xdr:to>
    <xdr:sp macro="" textlink="">
      <xdr:nvSpPr>
        <xdr:cNvPr id="5" name="Retângulo Arredondado 4">
          <a:hlinkClick xmlns:r="http://schemas.openxmlformats.org/officeDocument/2006/relationships" r:id="rId3"/>
        </xdr:cNvPr>
        <xdr:cNvSpPr/>
      </xdr:nvSpPr>
      <xdr:spPr>
        <a:xfrm>
          <a:off x="866775" y="1638299"/>
          <a:ext cx="342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Resumo Geral</a:t>
          </a:r>
        </a:p>
      </xdr:txBody>
    </xdr:sp>
    <xdr:clientData/>
  </xdr:twoCellAnchor>
  <xdr:twoCellAnchor>
    <xdr:from>
      <xdr:col>1</xdr:col>
      <xdr:colOff>257175</xdr:colOff>
      <xdr:row>12</xdr:row>
      <xdr:rowOff>10859</xdr:rowOff>
    </xdr:from>
    <xdr:to>
      <xdr:col>7</xdr:col>
      <xdr:colOff>19575</xdr:colOff>
      <xdr:row>15</xdr:row>
      <xdr:rowOff>22784</xdr:rowOff>
    </xdr:to>
    <xdr:sp macro="" textlink="">
      <xdr:nvSpPr>
        <xdr:cNvPr id="6" name="Retângulo Arredondado 5">
          <a:hlinkClick xmlns:r="http://schemas.openxmlformats.org/officeDocument/2006/relationships" r:id="rId4"/>
        </xdr:cNvPr>
        <xdr:cNvSpPr/>
      </xdr:nvSpPr>
      <xdr:spPr>
        <a:xfrm>
          <a:off x="866775" y="2411159"/>
          <a:ext cx="342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Trimestres</a:t>
          </a:r>
        </a:p>
      </xdr:txBody>
    </xdr:sp>
    <xdr:clientData/>
  </xdr:twoCellAnchor>
  <xdr:twoCellAnchor>
    <xdr:from>
      <xdr:col>1</xdr:col>
      <xdr:colOff>266700</xdr:colOff>
      <xdr:row>16</xdr:row>
      <xdr:rowOff>4004</xdr:rowOff>
    </xdr:from>
    <xdr:to>
      <xdr:col>7</xdr:col>
      <xdr:colOff>29100</xdr:colOff>
      <xdr:row>19</xdr:row>
      <xdr:rowOff>15929</xdr:rowOff>
    </xdr:to>
    <xdr:sp macro="" textlink="">
      <xdr:nvSpPr>
        <xdr:cNvPr id="10" name="Retângulo Arredondado 9">
          <a:hlinkClick xmlns:r="http://schemas.openxmlformats.org/officeDocument/2006/relationships" r:id="rId5"/>
        </xdr:cNvPr>
        <xdr:cNvSpPr/>
      </xdr:nvSpPr>
      <xdr:spPr>
        <a:xfrm>
          <a:off x="876300" y="3204404"/>
          <a:ext cx="342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Despesas</a:t>
          </a:r>
        </a:p>
      </xdr:txBody>
    </xdr:sp>
    <xdr:clientData/>
  </xdr:twoCellAnchor>
  <xdr:twoCellAnchor>
    <xdr:from>
      <xdr:col>1</xdr:col>
      <xdr:colOff>266700</xdr:colOff>
      <xdr:row>19</xdr:row>
      <xdr:rowOff>179462</xdr:rowOff>
    </xdr:from>
    <xdr:to>
      <xdr:col>7</xdr:col>
      <xdr:colOff>29100</xdr:colOff>
      <xdr:row>22</xdr:row>
      <xdr:rowOff>191387</xdr:rowOff>
    </xdr:to>
    <xdr:sp macro="" textlink="">
      <xdr:nvSpPr>
        <xdr:cNvPr id="12" name="Retângulo Arredondado 11">
          <a:hlinkClick xmlns:r="http://schemas.openxmlformats.org/officeDocument/2006/relationships" r:id="rId6"/>
        </xdr:cNvPr>
        <xdr:cNvSpPr/>
      </xdr:nvSpPr>
      <xdr:spPr>
        <a:xfrm>
          <a:off x="876300" y="3979937"/>
          <a:ext cx="342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Resumo COF</a:t>
          </a:r>
          <a:endParaRPr lang="pt-BR" sz="11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105833</xdr:colOff>
      <xdr:row>0</xdr:row>
      <xdr:rowOff>10583</xdr:rowOff>
    </xdr:from>
    <xdr:to>
      <xdr:col>2</xdr:col>
      <xdr:colOff>719666</xdr:colOff>
      <xdr:row>0</xdr:row>
      <xdr:rowOff>571500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10583"/>
          <a:ext cx="613833" cy="560917"/>
        </a:xfrm>
        <a:prstGeom prst="rect">
          <a:avLst/>
        </a:prstGeom>
      </xdr:spPr>
    </xdr:pic>
    <xdr:clientData/>
  </xdr:twoCellAnchor>
  <xdr:twoCellAnchor>
    <xdr:from>
      <xdr:col>1</xdr:col>
      <xdr:colOff>0</xdr:colOff>
      <xdr:row>28</xdr:row>
      <xdr:rowOff>0</xdr:rowOff>
    </xdr:from>
    <xdr:to>
      <xdr:col>18</xdr:col>
      <xdr:colOff>95250</xdr:colOff>
      <xdr:row>65</xdr:row>
      <xdr:rowOff>175684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38099</xdr:rowOff>
    </xdr:from>
    <xdr:to>
      <xdr:col>29</xdr:col>
      <xdr:colOff>104775</xdr:colOff>
      <xdr:row>36</xdr:row>
      <xdr:rowOff>123824</xdr:rowOff>
    </xdr:to>
    <xdr:sp macro="" textlink="">
      <xdr:nvSpPr>
        <xdr:cNvPr id="2" name="Retângulo Arredondado 1"/>
        <xdr:cNvSpPr/>
      </xdr:nvSpPr>
      <xdr:spPr>
        <a:xfrm>
          <a:off x="57150" y="38099"/>
          <a:ext cx="17726025" cy="7286625"/>
        </a:xfrm>
        <a:prstGeom prst="roundRect">
          <a:avLst/>
        </a:prstGeom>
        <a:blipFill>
          <a:blip xmlns:r="http://schemas.openxmlformats.org/officeDocument/2006/relationships" r:embed="rId1">
            <a:alphaModFix amt="63000"/>
          </a:blip>
          <a:stretch>
            <a:fillRect/>
          </a:stretch>
        </a:blipFill>
        <a:ln>
          <a:solidFill>
            <a:schemeClr val="bg1">
              <a:lumMod val="75000"/>
            </a:schemeClr>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295275</xdr:colOff>
      <xdr:row>0</xdr:row>
      <xdr:rowOff>152400</xdr:rowOff>
    </xdr:from>
    <xdr:to>
      <xdr:col>29</xdr:col>
      <xdr:colOff>26895</xdr:colOff>
      <xdr:row>6</xdr:row>
      <xdr:rowOff>171686</xdr:rowOff>
    </xdr:to>
    <xdr:sp macro="" textlink="">
      <xdr:nvSpPr>
        <xdr:cNvPr id="3" name="CaixaDeTexto 6"/>
        <xdr:cNvSpPr txBox="1"/>
      </xdr:nvSpPr>
      <xdr:spPr>
        <a:xfrm>
          <a:off x="1514475" y="152400"/>
          <a:ext cx="16190820" cy="1219436"/>
        </a:xfrm>
        <a:prstGeom prst="rect">
          <a:avLst/>
        </a:prstGeom>
        <a:noFill/>
      </xdr:spPr>
      <xdr:txBody>
        <a:bodyPr wrap="square" rtlCol="0">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3600" b="1">
              <a:solidFill>
                <a:schemeClr val="bg1"/>
              </a:solidFill>
            </a:rPr>
            <a:t>Tribunal de contas do Estado de Minas Gerais - Diretoria de Administração- D.A.                   Planejamento das Contratações Anual - PCA 2025</a:t>
          </a:r>
        </a:p>
      </xdr:txBody>
    </xdr:sp>
    <xdr:clientData/>
  </xdr:twoCellAnchor>
  <xdr:twoCellAnchor editAs="oneCell">
    <xdr:from>
      <xdr:col>0</xdr:col>
      <xdr:colOff>590550</xdr:colOff>
      <xdr:row>0</xdr:row>
      <xdr:rowOff>19049</xdr:rowOff>
    </xdr:from>
    <xdr:to>
      <xdr:col>3</xdr:col>
      <xdr:colOff>381000</xdr:colOff>
      <xdr:row>7</xdr:row>
      <xdr:rowOff>47624</xdr:rowOff>
    </xdr:to>
    <xdr:pic>
      <xdr:nvPicPr>
        <xdr:cNvPr id="4" name="Imagem 3"/>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90550" y="19049"/>
          <a:ext cx="1619250" cy="1428750"/>
        </a:xfrm>
        <a:prstGeom prst="rect">
          <a:avLst/>
        </a:prstGeom>
      </xdr:spPr>
    </xdr:pic>
    <xdr:clientData/>
  </xdr:twoCellAnchor>
  <xdr:twoCellAnchor>
    <xdr:from>
      <xdr:col>0</xdr:col>
      <xdr:colOff>600075</xdr:colOff>
      <xdr:row>14</xdr:row>
      <xdr:rowOff>190499</xdr:rowOff>
    </xdr:from>
    <xdr:to>
      <xdr:col>5</xdr:col>
      <xdr:colOff>432075</xdr:colOff>
      <xdr:row>18</xdr:row>
      <xdr:rowOff>2399</xdr:rowOff>
    </xdr:to>
    <xdr:sp macro="" textlink="">
      <xdr:nvSpPr>
        <xdr:cNvPr id="5" name="Retângulo Arredondado 4">
          <a:hlinkClick xmlns:r="http://schemas.openxmlformats.org/officeDocument/2006/relationships" r:id="rId3"/>
        </xdr:cNvPr>
        <xdr:cNvSpPr/>
      </xdr:nvSpPr>
      <xdr:spPr>
        <a:xfrm>
          <a:off x="600075" y="2990849"/>
          <a:ext cx="288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Resumo Geral</a:t>
          </a:r>
        </a:p>
      </xdr:txBody>
    </xdr:sp>
    <xdr:clientData/>
  </xdr:twoCellAnchor>
  <xdr:twoCellAnchor>
    <xdr:from>
      <xdr:col>0</xdr:col>
      <xdr:colOff>600075</xdr:colOff>
      <xdr:row>18</xdr:row>
      <xdr:rowOff>180596</xdr:rowOff>
    </xdr:from>
    <xdr:to>
      <xdr:col>5</xdr:col>
      <xdr:colOff>432075</xdr:colOff>
      <xdr:row>21</xdr:row>
      <xdr:rowOff>192521</xdr:rowOff>
    </xdr:to>
    <xdr:sp macro="" textlink="">
      <xdr:nvSpPr>
        <xdr:cNvPr id="6" name="Retângulo Arredondado 5"/>
        <xdr:cNvSpPr/>
      </xdr:nvSpPr>
      <xdr:spPr>
        <a:xfrm>
          <a:off x="600075" y="3781046"/>
          <a:ext cx="2880000" cy="612000"/>
        </a:xfrm>
        <a:prstGeom prst="roundRect">
          <a:avLst/>
        </a:prstGeom>
        <a:solidFill>
          <a:schemeClr val="bg2">
            <a:lumMod val="75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Trimestres</a:t>
          </a:r>
        </a:p>
      </xdr:txBody>
    </xdr:sp>
    <xdr:clientData/>
  </xdr:twoCellAnchor>
  <xdr:twoCellAnchor>
    <xdr:from>
      <xdr:col>6</xdr:col>
      <xdr:colOff>419100</xdr:colOff>
      <xdr:row>10</xdr:row>
      <xdr:rowOff>77344</xdr:rowOff>
    </xdr:from>
    <xdr:to>
      <xdr:col>13</xdr:col>
      <xdr:colOff>291900</xdr:colOff>
      <xdr:row>13</xdr:row>
      <xdr:rowOff>89269</xdr:rowOff>
    </xdr:to>
    <xdr:sp macro="" textlink="">
      <xdr:nvSpPr>
        <xdr:cNvPr id="11" name="Retângulo Arredondado 10">
          <a:hlinkClick xmlns:r="http://schemas.openxmlformats.org/officeDocument/2006/relationships" r:id="rId4"/>
        </xdr:cNvPr>
        <xdr:cNvSpPr/>
      </xdr:nvSpPr>
      <xdr:spPr>
        <a:xfrm>
          <a:off x="4076700" y="207759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Resumo Trimestres</a:t>
          </a:r>
        </a:p>
      </xdr:txBody>
    </xdr:sp>
    <xdr:clientData/>
  </xdr:twoCellAnchor>
  <xdr:twoCellAnchor>
    <xdr:from>
      <xdr:col>6</xdr:col>
      <xdr:colOff>419100</xdr:colOff>
      <xdr:row>14</xdr:row>
      <xdr:rowOff>30864</xdr:rowOff>
    </xdr:from>
    <xdr:to>
      <xdr:col>13</xdr:col>
      <xdr:colOff>291900</xdr:colOff>
      <xdr:row>17</xdr:row>
      <xdr:rowOff>42789</xdr:rowOff>
    </xdr:to>
    <xdr:sp macro="" textlink="">
      <xdr:nvSpPr>
        <xdr:cNvPr id="12" name="Retângulo Arredondado 11">
          <a:hlinkClick xmlns:r="http://schemas.openxmlformats.org/officeDocument/2006/relationships" r:id="rId5"/>
        </xdr:cNvPr>
        <xdr:cNvSpPr/>
      </xdr:nvSpPr>
      <xdr:spPr>
        <a:xfrm>
          <a:off x="4076700" y="283121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1º Trimestre</a:t>
          </a:r>
          <a:endParaRPr lang="pt-BR" sz="1100" b="1">
            <a:solidFill>
              <a:schemeClr val="tx1"/>
            </a:solidFill>
          </a:endParaRPr>
        </a:p>
      </xdr:txBody>
    </xdr:sp>
    <xdr:clientData/>
  </xdr:twoCellAnchor>
  <xdr:twoCellAnchor>
    <xdr:from>
      <xdr:col>6</xdr:col>
      <xdr:colOff>419100</xdr:colOff>
      <xdr:row>21</xdr:row>
      <xdr:rowOff>137929</xdr:rowOff>
    </xdr:from>
    <xdr:to>
      <xdr:col>13</xdr:col>
      <xdr:colOff>291900</xdr:colOff>
      <xdr:row>24</xdr:row>
      <xdr:rowOff>149854</xdr:rowOff>
    </xdr:to>
    <xdr:sp macro="" textlink="">
      <xdr:nvSpPr>
        <xdr:cNvPr id="13" name="Retângulo Arredondado 12">
          <a:hlinkClick xmlns:r="http://schemas.openxmlformats.org/officeDocument/2006/relationships" r:id="rId6"/>
        </xdr:cNvPr>
        <xdr:cNvSpPr/>
      </xdr:nvSpPr>
      <xdr:spPr>
        <a:xfrm>
          <a:off x="4076700" y="433845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3º Trimestre</a:t>
          </a:r>
          <a:endParaRPr lang="pt-BR" sz="1100" b="1">
            <a:solidFill>
              <a:schemeClr val="tx1"/>
            </a:solidFill>
          </a:endParaRPr>
        </a:p>
      </xdr:txBody>
    </xdr:sp>
    <xdr:clientData/>
  </xdr:twoCellAnchor>
  <xdr:twoCellAnchor>
    <xdr:from>
      <xdr:col>6</xdr:col>
      <xdr:colOff>419100</xdr:colOff>
      <xdr:row>17</xdr:row>
      <xdr:rowOff>184409</xdr:rowOff>
    </xdr:from>
    <xdr:to>
      <xdr:col>13</xdr:col>
      <xdr:colOff>291900</xdr:colOff>
      <xdr:row>20</xdr:row>
      <xdr:rowOff>196334</xdr:rowOff>
    </xdr:to>
    <xdr:sp macro="" textlink="">
      <xdr:nvSpPr>
        <xdr:cNvPr id="14" name="Retângulo Arredondado 13">
          <a:hlinkClick xmlns:r="http://schemas.openxmlformats.org/officeDocument/2006/relationships" r:id="rId7"/>
        </xdr:cNvPr>
        <xdr:cNvSpPr/>
      </xdr:nvSpPr>
      <xdr:spPr>
        <a:xfrm>
          <a:off x="4076700" y="358483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2º Trimestre</a:t>
          </a:r>
        </a:p>
      </xdr:txBody>
    </xdr:sp>
    <xdr:clientData/>
  </xdr:twoCellAnchor>
  <xdr:twoCellAnchor>
    <xdr:from>
      <xdr:col>6</xdr:col>
      <xdr:colOff>409575</xdr:colOff>
      <xdr:row>25</xdr:row>
      <xdr:rowOff>91449</xdr:rowOff>
    </xdr:from>
    <xdr:to>
      <xdr:col>13</xdr:col>
      <xdr:colOff>282375</xdr:colOff>
      <xdr:row>28</xdr:row>
      <xdr:rowOff>103374</xdr:rowOff>
    </xdr:to>
    <xdr:sp macro="" textlink="">
      <xdr:nvSpPr>
        <xdr:cNvPr id="15" name="Retângulo Arredondado 14">
          <a:hlinkClick xmlns:r="http://schemas.openxmlformats.org/officeDocument/2006/relationships" r:id="rId8"/>
        </xdr:cNvPr>
        <xdr:cNvSpPr/>
      </xdr:nvSpPr>
      <xdr:spPr>
        <a:xfrm>
          <a:off x="4067175" y="509207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4º Trimestre</a:t>
          </a:r>
          <a:endParaRPr lang="pt-BR" sz="11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38099</xdr:rowOff>
    </xdr:from>
    <xdr:to>
      <xdr:col>29</xdr:col>
      <xdr:colOff>104775</xdr:colOff>
      <xdr:row>36</xdr:row>
      <xdr:rowOff>123824</xdr:rowOff>
    </xdr:to>
    <xdr:sp macro="" textlink="">
      <xdr:nvSpPr>
        <xdr:cNvPr id="2" name="Retângulo Arredondado 1"/>
        <xdr:cNvSpPr/>
      </xdr:nvSpPr>
      <xdr:spPr>
        <a:xfrm>
          <a:off x="57150" y="38099"/>
          <a:ext cx="17726025" cy="7286625"/>
        </a:xfrm>
        <a:prstGeom prst="roundRect">
          <a:avLst/>
        </a:prstGeom>
        <a:blipFill>
          <a:blip xmlns:r="http://schemas.openxmlformats.org/officeDocument/2006/relationships" r:embed="rId1">
            <a:alphaModFix amt="63000"/>
          </a:blip>
          <a:stretch>
            <a:fillRect/>
          </a:stretch>
        </a:blipFill>
        <a:ln>
          <a:solidFill>
            <a:schemeClr val="bg1">
              <a:lumMod val="75000"/>
            </a:schemeClr>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295275</xdr:colOff>
      <xdr:row>0</xdr:row>
      <xdr:rowOff>152400</xdr:rowOff>
    </xdr:from>
    <xdr:to>
      <xdr:col>29</xdr:col>
      <xdr:colOff>26895</xdr:colOff>
      <xdr:row>6</xdr:row>
      <xdr:rowOff>171686</xdr:rowOff>
    </xdr:to>
    <xdr:sp macro="" textlink="">
      <xdr:nvSpPr>
        <xdr:cNvPr id="3" name="CaixaDeTexto 6"/>
        <xdr:cNvSpPr txBox="1"/>
      </xdr:nvSpPr>
      <xdr:spPr>
        <a:xfrm>
          <a:off x="1514475" y="152400"/>
          <a:ext cx="16190820" cy="1219436"/>
        </a:xfrm>
        <a:prstGeom prst="rect">
          <a:avLst/>
        </a:prstGeom>
        <a:noFill/>
      </xdr:spPr>
      <xdr:txBody>
        <a:bodyPr wrap="square" rtlCol="0">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3600" b="1">
              <a:solidFill>
                <a:schemeClr val="bg1"/>
              </a:solidFill>
            </a:rPr>
            <a:t>Tribunal de contas do Estado de Minas Gerais - Diretoria de Administração- D.A.                   Planejamento das Contratações Anual - PCA 2025</a:t>
          </a:r>
        </a:p>
      </xdr:txBody>
    </xdr:sp>
    <xdr:clientData/>
  </xdr:twoCellAnchor>
  <xdr:twoCellAnchor editAs="oneCell">
    <xdr:from>
      <xdr:col>0</xdr:col>
      <xdr:colOff>590550</xdr:colOff>
      <xdr:row>0</xdr:row>
      <xdr:rowOff>19049</xdr:rowOff>
    </xdr:from>
    <xdr:to>
      <xdr:col>3</xdr:col>
      <xdr:colOff>381000</xdr:colOff>
      <xdr:row>7</xdr:row>
      <xdr:rowOff>47624</xdr:rowOff>
    </xdr:to>
    <xdr:pic>
      <xdr:nvPicPr>
        <xdr:cNvPr id="4" name="Imagem 3"/>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90550" y="19049"/>
          <a:ext cx="1619250" cy="1428750"/>
        </a:xfrm>
        <a:prstGeom prst="rect">
          <a:avLst/>
        </a:prstGeom>
      </xdr:spPr>
    </xdr:pic>
    <xdr:clientData/>
  </xdr:twoCellAnchor>
  <xdr:twoCellAnchor>
    <xdr:from>
      <xdr:col>0</xdr:col>
      <xdr:colOff>600075</xdr:colOff>
      <xdr:row>14</xdr:row>
      <xdr:rowOff>190499</xdr:rowOff>
    </xdr:from>
    <xdr:to>
      <xdr:col>5</xdr:col>
      <xdr:colOff>432075</xdr:colOff>
      <xdr:row>18</xdr:row>
      <xdr:rowOff>2399</xdr:rowOff>
    </xdr:to>
    <xdr:sp macro="" textlink="">
      <xdr:nvSpPr>
        <xdr:cNvPr id="5" name="Retângulo Arredondado 4">
          <a:hlinkClick xmlns:r="http://schemas.openxmlformats.org/officeDocument/2006/relationships" r:id="rId3"/>
        </xdr:cNvPr>
        <xdr:cNvSpPr/>
      </xdr:nvSpPr>
      <xdr:spPr>
        <a:xfrm>
          <a:off x="600075" y="2990849"/>
          <a:ext cx="288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Resumo Geral</a:t>
          </a:r>
        </a:p>
      </xdr:txBody>
    </xdr:sp>
    <xdr:clientData/>
  </xdr:twoCellAnchor>
  <xdr:twoCellAnchor>
    <xdr:from>
      <xdr:col>0</xdr:col>
      <xdr:colOff>600075</xdr:colOff>
      <xdr:row>18</xdr:row>
      <xdr:rowOff>180596</xdr:rowOff>
    </xdr:from>
    <xdr:to>
      <xdr:col>5</xdr:col>
      <xdr:colOff>432075</xdr:colOff>
      <xdr:row>21</xdr:row>
      <xdr:rowOff>192521</xdr:rowOff>
    </xdr:to>
    <xdr:sp macro="" textlink="">
      <xdr:nvSpPr>
        <xdr:cNvPr id="6" name="Retângulo Arredondado 5">
          <a:hlinkClick xmlns:r="http://schemas.openxmlformats.org/officeDocument/2006/relationships" r:id="rId4"/>
        </xdr:cNvPr>
        <xdr:cNvSpPr/>
      </xdr:nvSpPr>
      <xdr:spPr>
        <a:xfrm>
          <a:off x="600075" y="3781046"/>
          <a:ext cx="288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Trimestres</a:t>
          </a:r>
        </a:p>
      </xdr:txBody>
    </xdr:sp>
    <xdr:clientData/>
  </xdr:twoCellAnchor>
  <xdr:twoCellAnchor>
    <xdr:from>
      <xdr:col>0</xdr:col>
      <xdr:colOff>600075</xdr:colOff>
      <xdr:row>22</xdr:row>
      <xdr:rowOff>170693</xdr:rowOff>
    </xdr:from>
    <xdr:to>
      <xdr:col>5</xdr:col>
      <xdr:colOff>432075</xdr:colOff>
      <xdr:row>25</xdr:row>
      <xdr:rowOff>182618</xdr:rowOff>
    </xdr:to>
    <xdr:sp macro="" textlink="">
      <xdr:nvSpPr>
        <xdr:cNvPr id="7" name="Retângulo Arredondado 6">
          <a:hlinkClick xmlns:r="http://schemas.openxmlformats.org/officeDocument/2006/relationships" r:id="rId5"/>
        </xdr:cNvPr>
        <xdr:cNvSpPr/>
      </xdr:nvSpPr>
      <xdr:spPr>
        <a:xfrm>
          <a:off x="600075" y="4571243"/>
          <a:ext cx="288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Execução</a:t>
          </a:r>
          <a:endParaRPr lang="pt-BR" sz="1100" b="1">
            <a:solidFill>
              <a:schemeClr val="tx1"/>
            </a:solidFill>
          </a:endParaRPr>
        </a:p>
      </xdr:txBody>
    </xdr:sp>
    <xdr:clientData/>
  </xdr:twoCellAnchor>
  <xdr:twoCellAnchor>
    <xdr:from>
      <xdr:col>0</xdr:col>
      <xdr:colOff>600075</xdr:colOff>
      <xdr:row>30</xdr:row>
      <xdr:rowOff>150887</xdr:rowOff>
    </xdr:from>
    <xdr:to>
      <xdr:col>5</xdr:col>
      <xdr:colOff>432075</xdr:colOff>
      <xdr:row>33</xdr:row>
      <xdr:rowOff>162812</xdr:rowOff>
    </xdr:to>
    <xdr:sp macro="" textlink="">
      <xdr:nvSpPr>
        <xdr:cNvPr id="8" name="Retângulo Arredondado 7"/>
        <xdr:cNvSpPr/>
      </xdr:nvSpPr>
      <xdr:spPr>
        <a:xfrm>
          <a:off x="600075" y="6151637"/>
          <a:ext cx="288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Elemento Item</a:t>
          </a:r>
          <a:endParaRPr lang="pt-BR" sz="1100" b="1">
            <a:solidFill>
              <a:schemeClr val="tx1"/>
            </a:solidFill>
          </a:endParaRPr>
        </a:p>
      </xdr:txBody>
    </xdr:sp>
    <xdr:clientData/>
  </xdr:twoCellAnchor>
  <xdr:twoCellAnchor>
    <xdr:from>
      <xdr:col>0</xdr:col>
      <xdr:colOff>600075</xdr:colOff>
      <xdr:row>26</xdr:row>
      <xdr:rowOff>160790</xdr:rowOff>
    </xdr:from>
    <xdr:to>
      <xdr:col>5</xdr:col>
      <xdr:colOff>432075</xdr:colOff>
      <xdr:row>29</xdr:row>
      <xdr:rowOff>172715</xdr:rowOff>
    </xdr:to>
    <xdr:sp macro="" textlink="">
      <xdr:nvSpPr>
        <xdr:cNvPr id="9" name="Retângulo Arredondado 8"/>
        <xdr:cNvSpPr/>
      </xdr:nvSpPr>
      <xdr:spPr>
        <a:xfrm>
          <a:off x="600075" y="5361440"/>
          <a:ext cx="2880000" cy="612000"/>
        </a:xfrm>
        <a:prstGeom prst="roundRect">
          <a:avLst/>
        </a:prstGeom>
        <a:solidFill>
          <a:schemeClr val="bg2">
            <a:lumMod val="75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Despesas</a:t>
          </a:r>
        </a:p>
      </xdr:txBody>
    </xdr:sp>
    <xdr:clientData/>
  </xdr:twoCellAnchor>
  <xdr:twoCellAnchor>
    <xdr:from>
      <xdr:col>6</xdr:col>
      <xdr:colOff>419100</xdr:colOff>
      <xdr:row>6</xdr:row>
      <xdr:rowOff>123824</xdr:rowOff>
    </xdr:from>
    <xdr:to>
      <xdr:col>13</xdr:col>
      <xdr:colOff>291900</xdr:colOff>
      <xdr:row>9</xdr:row>
      <xdr:rowOff>135749</xdr:rowOff>
    </xdr:to>
    <xdr:sp macro="" textlink="">
      <xdr:nvSpPr>
        <xdr:cNvPr id="10" name="Retângulo Arredondado 9">
          <a:hlinkClick xmlns:r="http://schemas.openxmlformats.org/officeDocument/2006/relationships" r:id="rId6"/>
        </xdr:cNvPr>
        <xdr:cNvSpPr/>
      </xdr:nvSpPr>
      <xdr:spPr>
        <a:xfrm>
          <a:off x="4076700" y="132397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Terceirização</a:t>
          </a:r>
        </a:p>
      </xdr:txBody>
    </xdr:sp>
    <xdr:clientData/>
  </xdr:twoCellAnchor>
  <xdr:twoCellAnchor>
    <xdr:from>
      <xdr:col>6</xdr:col>
      <xdr:colOff>419100</xdr:colOff>
      <xdr:row>10</xdr:row>
      <xdr:rowOff>77344</xdr:rowOff>
    </xdr:from>
    <xdr:to>
      <xdr:col>13</xdr:col>
      <xdr:colOff>291900</xdr:colOff>
      <xdr:row>13</xdr:row>
      <xdr:rowOff>89269</xdr:rowOff>
    </xdr:to>
    <xdr:sp macro="" textlink="">
      <xdr:nvSpPr>
        <xdr:cNvPr id="11" name="Retângulo Arredondado 10">
          <a:hlinkClick xmlns:r="http://schemas.openxmlformats.org/officeDocument/2006/relationships" r:id="rId7"/>
        </xdr:cNvPr>
        <xdr:cNvSpPr/>
      </xdr:nvSpPr>
      <xdr:spPr>
        <a:xfrm>
          <a:off x="4076700" y="207759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TI - Aquisições</a:t>
          </a:r>
        </a:p>
      </xdr:txBody>
    </xdr:sp>
    <xdr:clientData/>
  </xdr:twoCellAnchor>
  <xdr:twoCellAnchor>
    <xdr:from>
      <xdr:col>6</xdr:col>
      <xdr:colOff>419100</xdr:colOff>
      <xdr:row>14</xdr:row>
      <xdr:rowOff>30864</xdr:rowOff>
    </xdr:from>
    <xdr:to>
      <xdr:col>13</xdr:col>
      <xdr:colOff>291900</xdr:colOff>
      <xdr:row>17</xdr:row>
      <xdr:rowOff>42789</xdr:rowOff>
    </xdr:to>
    <xdr:sp macro="" textlink="">
      <xdr:nvSpPr>
        <xdr:cNvPr id="12" name="Retângulo Arredondado 11">
          <a:hlinkClick xmlns:r="http://schemas.openxmlformats.org/officeDocument/2006/relationships" r:id="rId8"/>
        </xdr:cNvPr>
        <xdr:cNvSpPr/>
      </xdr:nvSpPr>
      <xdr:spPr>
        <a:xfrm>
          <a:off x="4076700" y="283121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TI - Serviços</a:t>
          </a:r>
          <a:endParaRPr lang="pt-BR" sz="1100" b="1">
            <a:solidFill>
              <a:schemeClr val="tx1"/>
            </a:solidFill>
          </a:endParaRPr>
        </a:p>
      </xdr:txBody>
    </xdr:sp>
    <xdr:clientData/>
  </xdr:twoCellAnchor>
  <xdr:twoCellAnchor>
    <xdr:from>
      <xdr:col>6</xdr:col>
      <xdr:colOff>419100</xdr:colOff>
      <xdr:row>21</xdr:row>
      <xdr:rowOff>137929</xdr:rowOff>
    </xdr:from>
    <xdr:to>
      <xdr:col>13</xdr:col>
      <xdr:colOff>291900</xdr:colOff>
      <xdr:row>24</xdr:row>
      <xdr:rowOff>149854</xdr:rowOff>
    </xdr:to>
    <xdr:sp macro="" textlink="">
      <xdr:nvSpPr>
        <xdr:cNvPr id="13" name="Retângulo Arredondado 12">
          <a:hlinkClick xmlns:r="http://schemas.openxmlformats.org/officeDocument/2006/relationships" r:id="rId9"/>
        </xdr:cNvPr>
        <xdr:cNvSpPr/>
      </xdr:nvSpPr>
      <xdr:spPr>
        <a:xfrm>
          <a:off x="4076700" y="433845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Material de Escritório</a:t>
          </a:r>
          <a:endParaRPr lang="pt-BR" sz="1100" b="1">
            <a:solidFill>
              <a:schemeClr val="tx1"/>
            </a:solidFill>
          </a:endParaRPr>
        </a:p>
      </xdr:txBody>
    </xdr:sp>
    <xdr:clientData/>
  </xdr:twoCellAnchor>
  <xdr:twoCellAnchor>
    <xdr:from>
      <xdr:col>6</xdr:col>
      <xdr:colOff>419100</xdr:colOff>
      <xdr:row>17</xdr:row>
      <xdr:rowOff>184409</xdr:rowOff>
    </xdr:from>
    <xdr:to>
      <xdr:col>13</xdr:col>
      <xdr:colOff>291900</xdr:colOff>
      <xdr:row>20</xdr:row>
      <xdr:rowOff>196334</xdr:rowOff>
    </xdr:to>
    <xdr:sp macro="" textlink="">
      <xdr:nvSpPr>
        <xdr:cNvPr id="14" name="Retângulo Arredondado 13">
          <a:hlinkClick xmlns:r="http://schemas.openxmlformats.org/officeDocument/2006/relationships" r:id="rId10"/>
        </xdr:cNvPr>
        <xdr:cNvSpPr/>
      </xdr:nvSpPr>
      <xdr:spPr>
        <a:xfrm>
          <a:off x="4076700" y="358483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Mobiliário</a:t>
          </a:r>
        </a:p>
      </xdr:txBody>
    </xdr:sp>
    <xdr:clientData/>
  </xdr:twoCellAnchor>
  <xdr:twoCellAnchor>
    <xdr:from>
      <xdr:col>6</xdr:col>
      <xdr:colOff>409575</xdr:colOff>
      <xdr:row>25</xdr:row>
      <xdr:rowOff>91449</xdr:rowOff>
    </xdr:from>
    <xdr:to>
      <xdr:col>13</xdr:col>
      <xdr:colOff>282375</xdr:colOff>
      <xdr:row>28</xdr:row>
      <xdr:rowOff>103374</xdr:rowOff>
    </xdr:to>
    <xdr:sp macro="" textlink="">
      <xdr:nvSpPr>
        <xdr:cNvPr id="17" name="Retângulo Arredondado 16">
          <a:hlinkClick xmlns:r="http://schemas.openxmlformats.org/officeDocument/2006/relationships" r:id="rId11"/>
        </xdr:cNvPr>
        <xdr:cNvSpPr/>
      </xdr:nvSpPr>
      <xdr:spPr>
        <a:xfrm>
          <a:off x="4067175" y="509207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Divisória</a:t>
          </a:r>
          <a:endParaRPr lang="pt-BR" sz="1100" b="1">
            <a:solidFill>
              <a:schemeClr val="tx1"/>
            </a:solidFill>
          </a:endParaRPr>
        </a:p>
      </xdr:txBody>
    </xdr:sp>
    <xdr:clientData/>
  </xdr:twoCellAnchor>
  <xdr:twoCellAnchor>
    <xdr:from>
      <xdr:col>6</xdr:col>
      <xdr:colOff>409575</xdr:colOff>
      <xdr:row>32</xdr:row>
      <xdr:rowOff>198512</xdr:rowOff>
    </xdr:from>
    <xdr:to>
      <xdr:col>13</xdr:col>
      <xdr:colOff>282375</xdr:colOff>
      <xdr:row>36</xdr:row>
      <xdr:rowOff>10412</xdr:rowOff>
    </xdr:to>
    <xdr:sp macro="" textlink="">
      <xdr:nvSpPr>
        <xdr:cNvPr id="18" name="Retângulo Arredondado 17">
          <a:hlinkClick xmlns:r="http://schemas.openxmlformats.org/officeDocument/2006/relationships" r:id="rId12"/>
        </xdr:cNvPr>
        <xdr:cNvSpPr/>
      </xdr:nvSpPr>
      <xdr:spPr>
        <a:xfrm>
          <a:off x="4067175" y="6599312"/>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Eletrodomésticos</a:t>
          </a:r>
          <a:endParaRPr lang="pt-BR" sz="1100" b="1">
            <a:solidFill>
              <a:schemeClr val="tx1"/>
            </a:solidFill>
          </a:endParaRPr>
        </a:p>
      </xdr:txBody>
    </xdr:sp>
    <xdr:clientData/>
  </xdr:twoCellAnchor>
  <xdr:twoCellAnchor>
    <xdr:from>
      <xdr:col>6</xdr:col>
      <xdr:colOff>409575</xdr:colOff>
      <xdr:row>29</xdr:row>
      <xdr:rowOff>44969</xdr:rowOff>
    </xdr:from>
    <xdr:to>
      <xdr:col>13</xdr:col>
      <xdr:colOff>282375</xdr:colOff>
      <xdr:row>32</xdr:row>
      <xdr:rowOff>56894</xdr:rowOff>
    </xdr:to>
    <xdr:sp macro="" textlink="">
      <xdr:nvSpPr>
        <xdr:cNvPr id="19" name="Retângulo Arredondado 18">
          <a:hlinkClick xmlns:r="http://schemas.openxmlformats.org/officeDocument/2006/relationships" r:id="rId13"/>
        </xdr:cNvPr>
        <xdr:cNvSpPr/>
      </xdr:nvSpPr>
      <xdr:spPr>
        <a:xfrm>
          <a:off x="4067175" y="584569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Eventos</a:t>
          </a:r>
        </a:p>
      </xdr:txBody>
    </xdr:sp>
    <xdr:clientData/>
  </xdr:twoCellAnchor>
  <xdr:twoCellAnchor>
    <xdr:from>
      <xdr:col>13</xdr:col>
      <xdr:colOff>552450</xdr:colOff>
      <xdr:row>6</xdr:row>
      <xdr:rowOff>123824</xdr:rowOff>
    </xdr:from>
    <xdr:to>
      <xdr:col>20</xdr:col>
      <xdr:colOff>425250</xdr:colOff>
      <xdr:row>9</xdr:row>
      <xdr:rowOff>135749</xdr:rowOff>
    </xdr:to>
    <xdr:sp macro="" textlink="">
      <xdr:nvSpPr>
        <xdr:cNvPr id="25" name="Retângulo Arredondado 24">
          <a:hlinkClick xmlns:r="http://schemas.openxmlformats.org/officeDocument/2006/relationships" r:id="rId14"/>
        </xdr:cNvPr>
        <xdr:cNvSpPr/>
      </xdr:nvSpPr>
      <xdr:spPr>
        <a:xfrm>
          <a:off x="8477250" y="132397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Assinatura</a:t>
          </a:r>
          <a:r>
            <a:rPr lang="pt-BR" sz="2400" b="1" baseline="0">
              <a:solidFill>
                <a:schemeClr val="tx1"/>
              </a:solidFill>
            </a:rPr>
            <a:t> </a:t>
          </a:r>
          <a:r>
            <a:rPr lang="pt-BR" sz="2400" b="1">
              <a:solidFill>
                <a:schemeClr val="tx1"/>
              </a:solidFill>
            </a:rPr>
            <a:t>(livros)</a:t>
          </a:r>
        </a:p>
      </xdr:txBody>
    </xdr:sp>
    <xdr:clientData/>
  </xdr:twoCellAnchor>
  <xdr:twoCellAnchor>
    <xdr:from>
      <xdr:col>13</xdr:col>
      <xdr:colOff>552450</xdr:colOff>
      <xdr:row>10</xdr:row>
      <xdr:rowOff>75983</xdr:rowOff>
    </xdr:from>
    <xdr:to>
      <xdr:col>20</xdr:col>
      <xdr:colOff>425250</xdr:colOff>
      <xdr:row>13</xdr:row>
      <xdr:rowOff>87908</xdr:rowOff>
    </xdr:to>
    <xdr:sp macro="" textlink="">
      <xdr:nvSpPr>
        <xdr:cNvPr id="26" name="Retângulo Arredondado 25">
          <a:hlinkClick xmlns:r="http://schemas.openxmlformats.org/officeDocument/2006/relationships" r:id="rId15"/>
        </xdr:cNvPr>
        <xdr:cNvSpPr/>
      </xdr:nvSpPr>
      <xdr:spPr>
        <a:xfrm>
          <a:off x="8477250" y="2076233"/>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Manutenção de Equipamentos</a:t>
          </a:r>
        </a:p>
      </xdr:txBody>
    </xdr:sp>
    <xdr:clientData/>
  </xdr:twoCellAnchor>
  <xdr:twoCellAnchor>
    <xdr:from>
      <xdr:col>13</xdr:col>
      <xdr:colOff>552450</xdr:colOff>
      <xdr:row>14</xdr:row>
      <xdr:rowOff>28142</xdr:rowOff>
    </xdr:from>
    <xdr:to>
      <xdr:col>20</xdr:col>
      <xdr:colOff>425250</xdr:colOff>
      <xdr:row>17</xdr:row>
      <xdr:rowOff>40067</xdr:rowOff>
    </xdr:to>
    <xdr:sp macro="" textlink="">
      <xdr:nvSpPr>
        <xdr:cNvPr id="27" name="Retângulo Arredondado 26">
          <a:hlinkClick xmlns:r="http://schemas.openxmlformats.org/officeDocument/2006/relationships" r:id="rId16"/>
        </xdr:cNvPr>
        <xdr:cNvSpPr/>
      </xdr:nvSpPr>
      <xdr:spPr>
        <a:xfrm>
          <a:off x="8477250" y="2828492"/>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Serviços Gráficos</a:t>
          </a:r>
          <a:endParaRPr lang="pt-BR" sz="1100" b="1">
            <a:solidFill>
              <a:schemeClr val="tx1"/>
            </a:solidFill>
          </a:endParaRPr>
        </a:p>
      </xdr:txBody>
    </xdr:sp>
    <xdr:clientData/>
  </xdr:twoCellAnchor>
  <xdr:twoCellAnchor>
    <xdr:from>
      <xdr:col>13</xdr:col>
      <xdr:colOff>552450</xdr:colOff>
      <xdr:row>21</xdr:row>
      <xdr:rowOff>132485</xdr:rowOff>
    </xdr:from>
    <xdr:to>
      <xdr:col>20</xdr:col>
      <xdr:colOff>425250</xdr:colOff>
      <xdr:row>24</xdr:row>
      <xdr:rowOff>144410</xdr:rowOff>
    </xdr:to>
    <xdr:sp macro="" textlink="">
      <xdr:nvSpPr>
        <xdr:cNvPr id="28" name="Retângulo Arredondado 27">
          <a:hlinkClick xmlns:r="http://schemas.openxmlformats.org/officeDocument/2006/relationships" r:id="rId17"/>
        </xdr:cNvPr>
        <xdr:cNvSpPr/>
      </xdr:nvSpPr>
      <xdr:spPr>
        <a:xfrm>
          <a:off x="8477250" y="4333010"/>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Medicamentos</a:t>
          </a:r>
          <a:endParaRPr lang="pt-BR" sz="1100" b="1">
            <a:solidFill>
              <a:schemeClr val="tx1"/>
            </a:solidFill>
          </a:endParaRPr>
        </a:p>
      </xdr:txBody>
    </xdr:sp>
    <xdr:clientData/>
  </xdr:twoCellAnchor>
  <xdr:twoCellAnchor>
    <xdr:from>
      <xdr:col>13</xdr:col>
      <xdr:colOff>552450</xdr:colOff>
      <xdr:row>17</xdr:row>
      <xdr:rowOff>180326</xdr:rowOff>
    </xdr:from>
    <xdr:to>
      <xdr:col>20</xdr:col>
      <xdr:colOff>425250</xdr:colOff>
      <xdr:row>20</xdr:row>
      <xdr:rowOff>192251</xdr:rowOff>
    </xdr:to>
    <xdr:sp macro="" textlink="">
      <xdr:nvSpPr>
        <xdr:cNvPr id="29" name="Retângulo Arredondado 28">
          <a:hlinkClick xmlns:r="http://schemas.openxmlformats.org/officeDocument/2006/relationships" r:id="rId18"/>
        </xdr:cNvPr>
        <xdr:cNvSpPr/>
      </xdr:nvSpPr>
      <xdr:spPr>
        <a:xfrm>
          <a:off x="8477250" y="3580751"/>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Material de Consumo</a:t>
          </a:r>
        </a:p>
      </xdr:txBody>
    </xdr:sp>
    <xdr:clientData/>
  </xdr:twoCellAnchor>
  <xdr:twoCellAnchor>
    <xdr:from>
      <xdr:col>13</xdr:col>
      <xdr:colOff>542925</xdr:colOff>
      <xdr:row>25</xdr:row>
      <xdr:rowOff>84644</xdr:rowOff>
    </xdr:from>
    <xdr:to>
      <xdr:col>20</xdr:col>
      <xdr:colOff>415725</xdr:colOff>
      <xdr:row>28</xdr:row>
      <xdr:rowOff>96569</xdr:rowOff>
    </xdr:to>
    <xdr:sp macro="" textlink="">
      <xdr:nvSpPr>
        <xdr:cNvPr id="30" name="Retângulo Arredondado 29">
          <a:hlinkClick xmlns:r="http://schemas.openxmlformats.org/officeDocument/2006/relationships" r:id="rId19"/>
        </xdr:cNvPr>
        <xdr:cNvSpPr/>
      </xdr:nvSpPr>
      <xdr:spPr>
        <a:xfrm>
          <a:off x="8467725" y="5085269"/>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Equipamento Audiovisual</a:t>
          </a:r>
          <a:endParaRPr lang="pt-BR" sz="1100" b="1">
            <a:solidFill>
              <a:schemeClr val="tx1"/>
            </a:solidFill>
          </a:endParaRPr>
        </a:p>
      </xdr:txBody>
    </xdr:sp>
    <xdr:clientData/>
  </xdr:twoCellAnchor>
  <xdr:twoCellAnchor>
    <xdr:from>
      <xdr:col>13</xdr:col>
      <xdr:colOff>542925</xdr:colOff>
      <xdr:row>32</xdr:row>
      <xdr:rowOff>188987</xdr:rowOff>
    </xdr:from>
    <xdr:to>
      <xdr:col>20</xdr:col>
      <xdr:colOff>415725</xdr:colOff>
      <xdr:row>36</xdr:row>
      <xdr:rowOff>887</xdr:rowOff>
    </xdr:to>
    <xdr:sp macro="" textlink="">
      <xdr:nvSpPr>
        <xdr:cNvPr id="31" name="Retângulo Arredondado 30">
          <a:hlinkClick xmlns:r="http://schemas.openxmlformats.org/officeDocument/2006/relationships" r:id="rId20"/>
        </xdr:cNvPr>
        <xdr:cNvSpPr/>
      </xdr:nvSpPr>
      <xdr:spPr>
        <a:xfrm>
          <a:off x="8467725" y="6589787"/>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Serviços Diversos</a:t>
          </a:r>
          <a:endParaRPr lang="pt-BR" sz="1100" b="1">
            <a:solidFill>
              <a:schemeClr val="tx1"/>
            </a:solidFill>
          </a:endParaRPr>
        </a:p>
      </xdr:txBody>
    </xdr:sp>
    <xdr:clientData/>
  </xdr:twoCellAnchor>
  <xdr:twoCellAnchor>
    <xdr:from>
      <xdr:col>13</xdr:col>
      <xdr:colOff>542925</xdr:colOff>
      <xdr:row>29</xdr:row>
      <xdr:rowOff>36803</xdr:rowOff>
    </xdr:from>
    <xdr:to>
      <xdr:col>20</xdr:col>
      <xdr:colOff>415725</xdr:colOff>
      <xdr:row>32</xdr:row>
      <xdr:rowOff>48728</xdr:rowOff>
    </xdr:to>
    <xdr:sp macro="" textlink="">
      <xdr:nvSpPr>
        <xdr:cNvPr id="32" name="Retângulo Arredondado 31">
          <a:hlinkClick xmlns:r="http://schemas.openxmlformats.org/officeDocument/2006/relationships" r:id="rId21"/>
        </xdr:cNvPr>
        <xdr:cNvSpPr/>
      </xdr:nvSpPr>
      <xdr:spPr>
        <a:xfrm>
          <a:off x="8467725" y="5837528"/>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Ferramenta/Equipamento</a:t>
          </a:r>
        </a:p>
      </xdr:txBody>
    </xdr:sp>
    <xdr:clientData/>
  </xdr:twoCellAnchor>
  <xdr:twoCellAnchor>
    <xdr:from>
      <xdr:col>21</xdr:col>
      <xdr:colOff>9525</xdr:colOff>
      <xdr:row>6</xdr:row>
      <xdr:rowOff>123824</xdr:rowOff>
    </xdr:from>
    <xdr:to>
      <xdr:col>27</xdr:col>
      <xdr:colOff>491925</xdr:colOff>
      <xdr:row>9</xdr:row>
      <xdr:rowOff>135749</xdr:rowOff>
    </xdr:to>
    <xdr:sp macro="" textlink="">
      <xdr:nvSpPr>
        <xdr:cNvPr id="33" name="Retângulo Arredondado 32">
          <a:hlinkClick xmlns:r="http://schemas.openxmlformats.org/officeDocument/2006/relationships" r:id="rId22"/>
        </xdr:cNvPr>
        <xdr:cNvSpPr/>
      </xdr:nvSpPr>
      <xdr:spPr>
        <a:xfrm>
          <a:off x="12811125" y="132397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Projetos</a:t>
          </a:r>
        </a:p>
      </xdr:txBody>
    </xdr:sp>
    <xdr:clientData/>
  </xdr:twoCellAnchor>
  <xdr:twoCellAnchor>
    <xdr:from>
      <xdr:col>21</xdr:col>
      <xdr:colOff>9525</xdr:colOff>
      <xdr:row>10</xdr:row>
      <xdr:rowOff>74622</xdr:rowOff>
    </xdr:from>
    <xdr:to>
      <xdr:col>27</xdr:col>
      <xdr:colOff>491925</xdr:colOff>
      <xdr:row>13</xdr:row>
      <xdr:rowOff>86547</xdr:rowOff>
    </xdr:to>
    <xdr:sp macro="" textlink="">
      <xdr:nvSpPr>
        <xdr:cNvPr id="34" name="Retângulo Arredondado 33">
          <a:hlinkClick xmlns:r="http://schemas.openxmlformats.org/officeDocument/2006/relationships" r:id="rId23"/>
        </xdr:cNvPr>
        <xdr:cNvSpPr/>
      </xdr:nvSpPr>
      <xdr:spPr>
        <a:xfrm>
          <a:off x="12811125" y="2074872"/>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Capacitação Pós</a:t>
          </a:r>
        </a:p>
      </xdr:txBody>
    </xdr:sp>
    <xdr:clientData/>
  </xdr:twoCellAnchor>
  <xdr:twoCellAnchor>
    <xdr:from>
      <xdr:col>21</xdr:col>
      <xdr:colOff>9525</xdr:colOff>
      <xdr:row>14</xdr:row>
      <xdr:rowOff>25420</xdr:rowOff>
    </xdr:from>
    <xdr:to>
      <xdr:col>27</xdr:col>
      <xdr:colOff>491925</xdr:colOff>
      <xdr:row>17</xdr:row>
      <xdr:rowOff>37345</xdr:rowOff>
    </xdr:to>
    <xdr:sp macro="" textlink="">
      <xdr:nvSpPr>
        <xdr:cNvPr id="35" name="Retângulo Arredondado 34">
          <a:hlinkClick xmlns:r="http://schemas.openxmlformats.org/officeDocument/2006/relationships" r:id="rId24"/>
        </xdr:cNvPr>
        <xdr:cNvSpPr/>
      </xdr:nvSpPr>
      <xdr:spPr>
        <a:xfrm>
          <a:off x="12811125" y="2825770"/>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Capacitação</a:t>
          </a:r>
          <a:endParaRPr lang="pt-BR" sz="1100" b="1">
            <a:solidFill>
              <a:schemeClr val="tx1"/>
            </a:solidFill>
          </a:endParaRPr>
        </a:p>
      </xdr:txBody>
    </xdr:sp>
    <xdr:clientData/>
  </xdr:twoCellAnchor>
  <xdr:twoCellAnchor>
    <xdr:from>
      <xdr:col>21</xdr:col>
      <xdr:colOff>9525</xdr:colOff>
      <xdr:row>21</xdr:row>
      <xdr:rowOff>127041</xdr:rowOff>
    </xdr:from>
    <xdr:to>
      <xdr:col>27</xdr:col>
      <xdr:colOff>491925</xdr:colOff>
      <xdr:row>24</xdr:row>
      <xdr:rowOff>138966</xdr:rowOff>
    </xdr:to>
    <xdr:sp macro="" textlink="">
      <xdr:nvSpPr>
        <xdr:cNvPr id="36" name="Retângulo Arredondado 35">
          <a:hlinkClick xmlns:r="http://schemas.openxmlformats.org/officeDocument/2006/relationships" r:id="rId25"/>
        </xdr:cNvPr>
        <xdr:cNvSpPr/>
      </xdr:nvSpPr>
      <xdr:spPr>
        <a:xfrm>
          <a:off x="12811125" y="4327566"/>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Serviço Público</a:t>
          </a:r>
          <a:endParaRPr lang="pt-BR" sz="1100" b="1">
            <a:solidFill>
              <a:schemeClr val="tx1"/>
            </a:solidFill>
          </a:endParaRPr>
        </a:p>
      </xdr:txBody>
    </xdr:sp>
    <xdr:clientData/>
  </xdr:twoCellAnchor>
  <xdr:twoCellAnchor>
    <xdr:from>
      <xdr:col>21</xdr:col>
      <xdr:colOff>9525</xdr:colOff>
      <xdr:row>17</xdr:row>
      <xdr:rowOff>176243</xdr:rowOff>
    </xdr:from>
    <xdr:to>
      <xdr:col>27</xdr:col>
      <xdr:colOff>491925</xdr:colOff>
      <xdr:row>20</xdr:row>
      <xdr:rowOff>188168</xdr:rowOff>
    </xdr:to>
    <xdr:sp macro="" textlink="">
      <xdr:nvSpPr>
        <xdr:cNvPr id="37" name="Retângulo Arredondado 36">
          <a:hlinkClick xmlns:r="http://schemas.openxmlformats.org/officeDocument/2006/relationships" r:id="rId26"/>
        </xdr:cNvPr>
        <xdr:cNvSpPr/>
      </xdr:nvSpPr>
      <xdr:spPr>
        <a:xfrm>
          <a:off x="12811125" y="3576668"/>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Obras</a:t>
          </a:r>
        </a:p>
      </xdr:txBody>
    </xdr:sp>
    <xdr:clientData/>
  </xdr:twoCellAnchor>
  <xdr:twoCellAnchor>
    <xdr:from>
      <xdr:col>21</xdr:col>
      <xdr:colOff>0</xdr:colOff>
      <xdr:row>25</xdr:row>
      <xdr:rowOff>77839</xdr:rowOff>
    </xdr:from>
    <xdr:to>
      <xdr:col>27</xdr:col>
      <xdr:colOff>482400</xdr:colOff>
      <xdr:row>28</xdr:row>
      <xdr:rowOff>89764</xdr:rowOff>
    </xdr:to>
    <xdr:sp macro="" textlink="">
      <xdr:nvSpPr>
        <xdr:cNvPr id="38" name="Retângulo Arredondado 37">
          <a:hlinkClick xmlns:r="http://schemas.openxmlformats.org/officeDocument/2006/relationships" r:id="rId27"/>
        </xdr:cNvPr>
        <xdr:cNvSpPr/>
      </xdr:nvSpPr>
      <xdr:spPr>
        <a:xfrm>
          <a:off x="12801600" y="5078464"/>
          <a:ext cx="4140000" cy="612000"/>
        </a:xfrm>
        <a:prstGeom prst="roundRect">
          <a:avLst/>
        </a:prstGeom>
        <a:solidFill>
          <a:schemeClr val="tx2">
            <a:lumMod val="20000"/>
            <a:lumOff val="80000"/>
            <a:alpha val="80000"/>
          </a:schemeClr>
        </a:solidFill>
        <a:ln>
          <a:solidFill>
            <a:schemeClr val="bg2"/>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2400" b="1">
              <a:solidFill>
                <a:schemeClr val="tx1"/>
              </a:solidFill>
            </a:rPr>
            <a:t>Anuidade</a:t>
          </a:r>
          <a:endParaRPr lang="pt-BR" sz="11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238124</xdr:colOff>
      <xdr:row>6</xdr:row>
      <xdr:rowOff>190499</xdr:rowOff>
    </xdr:from>
    <xdr:to>
      <xdr:col>9</xdr:col>
      <xdr:colOff>19049</xdr:colOff>
      <xdr:row>34</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27</xdr:row>
      <xdr:rowOff>10584</xdr:rowOff>
    </xdr:from>
    <xdr:to>
      <xdr:col>3</xdr:col>
      <xdr:colOff>9818</xdr:colOff>
      <xdr:row>64</xdr:row>
      <xdr:rowOff>1</xdr:rowOff>
    </xdr:to>
    <xdr:graphicFrame macro="">
      <xdr:nvGraphicFramePr>
        <xdr:cNvPr id="8" name="Gráfico 7" title="1º Trimestre">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370415</xdr:colOff>
      <xdr:row>27</xdr:row>
      <xdr:rowOff>0</xdr:rowOff>
    </xdr:from>
    <xdr:to>
      <xdr:col>5</xdr:col>
      <xdr:colOff>4710640</xdr:colOff>
      <xdr:row>63</xdr:row>
      <xdr:rowOff>186266</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370416</xdr:colOff>
      <xdr:row>27</xdr:row>
      <xdr:rowOff>10583</xdr:rowOff>
    </xdr:from>
    <xdr:to>
      <xdr:col>8</xdr:col>
      <xdr:colOff>4710641</xdr:colOff>
      <xdr:row>63</xdr:row>
      <xdr:rowOff>186266</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370415</xdr:colOff>
      <xdr:row>27</xdr:row>
      <xdr:rowOff>0</xdr:rowOff>
    </xdr:from>
    <xdr:to>
      <xdr:col>11</xdr:col>
      <xdr:colOff>4710641</xdr:colOff>
      <xdr:row>63</xdr:row>
      <xdr:rowOff>175683</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370415</xdr:colOff>
      <xdr:row>27</xdr:row>
      <xdr:rowOff>0</xdr:rowOff>
    </xdr:from>
    <xdr:to>
      <xdr:col>14</xdr:col>
      <xdr:colOff>4710640</xdr:colOff>
      <xdr:row>63</xdr:row>
      <xdr:rowOff>175683</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0.00538</cdr:x>
      <cdr:y>0.00684</cdr:y>
    </cdr:from>
    <cdr:to>
      <cdr:x>0.15455</cdr:x>
      <cdr:y>0.05712</cdr:y>
    </cdr:to>
    <cdr:sp macro="" textlink="">
      <cdr:nvSpPr>
        <cdr:cNvPr id="2" name="CaixaDeTexto 3">
          <a:extLst xmlns:a="http://schemas.openxmlformats.org/drawingml/2006/main">
            <a:ext uri="{FF2B5EF4-FFF2-40B4-BE49-F238E27FC236}">
              <a16:creationId xmlns:a16="http://schemas.microsoft.com/office/drawing/2014/main" id="{00000000-0008-0000-0100-000004000000}"/>
            </a:ext>
          </a:extLst>
        </cdr:cNvPr>
        <cdr:cNvSpPr txBox="1"/>
      </cdr:nvSpPr>
      <cdr:spPr>
        <a:xfrm xmlns:a="http://schemas.openxmlformats.org/drawingml/2006/main">
          <a:off x="50800" y="50800"/>
          <a:ext cx="1409694" cy="37356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pt-BR" sz="1800" b="1">
              <a:solidFill>
                <a:schemeClr val="accent2">
                  <a:lumMod val="50000"/>
                </a:schemeClr>
              </a:solidFill>
            </a:rPr>
            <a:t>1º Trimestre</a:t>
          </a:r>
        </a:p>
      </cdr:txBody>
    </cdr:sp>
  </cdr:relSizeAnchor>
</c:userShapes>
</file>

<file path=xl/drawings/drawing8.xml><?xml version="1.0" encoding="utf-8"?>
<c:userShapes xmlns:c="http://schemas.openxmlformats.org/drawingml/2006/chart">
  <cdr:relSizeAnchor xmlns:cdr="http://schemas.openxmlformats.org/drawingml/2006/chartDrawing">
    <cdr:from>
      <cdr:x>0.00538</cdr:x>
      <cdr:y>0.00667</cdr:y>
    </cdr:from>
    <cdr:to>
      <cdr:x>0.15469</cdr:x>
      <cdr:y>0.05698</cdr:y>
    </cdr:to>
    <cdr:sp macro="" textlink="">
      <cdr:nvSpPr>
        <cdr:cNvPr id="2" name="CaixaDeTexto 3">
          <a:extLst xmlns:a="http://schemas.openxmlformats.org/drawingml/2006/main">
            <a:ext uri="{FF2B5EF4-FFF2-40B4-BE49-F238E27FC236}">
              <a16:creationId xmlns:a16="http://schemas.microsoft.com/office/drawing/2014/main" id="{00000000-0008-0000-0100-000004000000}"/>
            </a:ext>
          </a:extLst>
        </cdr:cNvPr>
        <cdr:cNvSpPr txBox="1"/>
      </cdr:nvSpPr>
      <cdr:spPr>
        <a:xfrm xmlns:a="http://schemas.openxmlformats.org/drawingml/2006/main">
          <a:off x="50800" y="50800"/>
          <a:ext cx="1409700" cy="38311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pt-BR" sz="1800" b="1">
              <a:solidFill>
                <a:schemeClr val="accent2">
                  <a:lumMod val="50000"/>
                </a:schemeClr>
              </a:solidFill>
            </a:rPr>
            <a:t>2º Trimestre</a:t>
          </a:r>
        </a:p>
      </cdr:txBody>
    </cdr:sp>
  </cdr:relSizeAnchor>
</c:userShapes>
</file>

<file path=xl/drawings/drawing9.xml><?xml version="1.0" encoding="utf-8"?>
<c:userShapes xmlns:c="http://schemas.openxmlformats.org/drawingml/2006/chart">
  <cdr:relSizeAnchor xmlns:cdr="http://schemas.openxmlformats.org/drawingml/2006/chartDrawing">
    <cdr:from>
      <cdr:x>0.00538</cdr:x>
      <cdr:y>0.00685</cdr:y>
    </cdr:from>
    <cdr:to>
      <cdr:x>0.15469</cdr:x>
      <cdr:y>0.05723</cdr:y>
    </cdr:to>
    <cdr:sp macro="" textlink="">
      <cdr:nvSpPr>
        <cdr:cNvPr id="2" name="CaixaDeTexto 3">
          <a:extLst xmlns:a="http://schemas.openxmlformats.org/drawingml/2006/main">
            <a:ext uri="{FF2B5EF4-FFF2-40B4-BE49-F238E27FC236}">
              <a16:creationId xmlns:a16="http://schemas.microsoft.com/office/drawing/2014/main" id="{00000000-0008-0000-0100-000004000000}"/>
            </a:ext>
          </a:extLst>
        </cdr:cNvPr>
        <cdr:cNvSpPr txBox="1"/>
      </cdr:nvSpPr>
      <cdr:spPr>
        <a:xfrm xmlns:a="http://schemas.openxmlformats.org/drawingml/2006/main">
          <a:off x="50800" y="50800"/>
          <a:ext cx="1409700" cy="37353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pt-BR" sz="1800" b="1">
              <a:solidFill>
                <a:schemeClr val="accent2">
                  <a:lumMod val="50000"/>
                </a:schemeClr>
              </a:solidFill>
            </a:rPr>
            <a:t>3º Trimestre</a:t>
          </a:r>
        </a:p>
      </cdr:txBody>
    </cdr:sp>
  </cdr:relSizeAnchor>
</c:userShapes>
</file>

<file path=xl/drawings/drawing10.xml><?xml version="1.0" encoding="utf-8"?>
<c:userShapes xmlns:c="http://schemas.openxmlformats.org/drawingml/2006/chart">
  <cdr:relSizeAnchor xmlns:cdr="http://schemas.openxmlformats.org/drawingml/2006/chartDrawing">
    <cdr:from>
      <cdr:x>0.00538</cdr:x>
      <cdr:y>0.00685</cdr:y>
    </cdr:from>
    <cdr:to>
      <cdr:x>0.15469</cdr:x>
      <cdr:y>0.05723</cdr:y>
    </cdr:to>
    <cdr:sp macro="" textlink="">
      <cdr:nvSpPr>
        <cdr:cNvPr id="2" name="CaixaDeTexto 3">
          <a:extLst xmlns:a="http://schemas.openxmlformats.org/drawingml/2006/main">
            <a:ext uri="{FF2B5EF4-FFF2-40B4-BE49-F238E27FC236}">
              <a16:creationId xmlns:a16="http://schemas.microsoft.com/office/drawing/2014/main" id="{00000000-0008-0000-0100-000004000000}"/>
            </a:ext>
          </a:extLst>
        </cdr:cNvPr>
        <cdr:cNvSpPr txBox="1"/>
      </cdr:nvSpPr>
      <cdr:spPr>
        <a:xfrm xmlns:a="http://schemas.openxmlformats.org/drawingml/2006/main">
          <a:off x="50800" y="50800"/>
          <a:ext cx="1409700" cy="37353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pt-BR" sz="1800" b="1">
              <a:solidFill>
                <a:schemeClr val="accent2">
                  <a:lumMod val="50000"/>
                </a:schemeClr>
              </a:solidFill>
            </a:rPr>
            <a:t>4º Trimestre</a:t>
          </a:r>
        </a:p>
      </cdr:txBody>
    </cdr:sp>
  </cdr:relSizeAnchor>
</c:userShapes>
</file>

<file path=xl/drawings/drawing11.xml><?xml version="1.0" encoding="utf-8"?>
<c:userShapes xmlns:c="http://schemas.openxmlformats.org/drawingml/2006/chart">
  <cdr:relSizeAnchor xmlns:cdr="http://schemas.openxmlformats.org/drawingml/2006/chartDrawing">
    <cdr:from>
      <cdr:x>0.00538</cdr:x>
      <cdr:y>0.00685</cdr:y>
    </cdr:from>
    <cdr:to>
      <cdr:x>0.15469</cdr:x>
      <cdr:y>0.05723</cdr:y>
    </cdr:to>
    <cdr:sp macro="" textlink="">
      <cdr:nvSpPr>
        <cdr:cNvPr id="2" name="CaixaDeTexto 3">
          <a:extLst xmlns:a="http://schemas.openxmlformats.org/drawingml/2006/main">
            <a:ext uri="{FF2B5EF4-FFF2-40B4-BE49-F238E27FC236}">
              <a16:creationId xmlns:a16="http://schemas.microsoft.com/office/drawing/2014/main" id="{00000000-0008-0000-0100-000004000000}"/>
            </a:ext>
          </a:extLst>
        </cdr:cNvPr>
        <cdr:cNvSpPr txBox="1"/>
      </cdr:nvSpPr>
      <cdr:spPr>
        <a:xfrm xmlns:a="http://schemas.openxmlformats.org/drawingml/2006/main">
          <a:off x="50800" y="50800"/>
          <a:ext cx="1409700" cy="37353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pt-BR" sz="1800" b="1">
              <a:solidFill>
                <a:schemeClr val="accent2">
                  <a:lumMod val="50000"/>
                </a:schemeClr>
              </a:solidFill>
            </a:rPr>
            <a:t>Sem</a:t>
          </a:r>
          <a:r>
            <a:rPr lang="pt-BR" sz="1800" b="1" baseline="0">
              <a:solidFill>
                <a:schemeClr val="accent2">
                  <a:lumMod val="50000"/>
                </a:schemeClr>
              </a:solidFill>
            </a:rPr>
            <a:t> Data</a:t>
          </a:r>
          <a:endParaRPr lang="pt-BR" sz="1800" b="1">
            <a:solidFill>
              <a:schemeClr val="accent2">
                <a:lumMod val="50000"/>
              </a:schemeClr>
            </a:solidFill>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1196500</xdr:colOff>
      <xdr:row>38</xdr:row>
      <xdr:rowOff>155917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1174749</xdr:colOff>
      <xdr:row>1</xdr:row>
      <xdr:rowOff>0</xdr:rowOff>
    </xdr:from>
    <xdr:to>
      <xdr:col>10</xdr:col>
      <xdr:colOff>701749</xdr:colOff>
      <xdr:row>38</xdr:row>
      <xdr:rowOff>155917</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687915</xdr:colOff>
      <xdr:row>1</xdr:row>
      <xdr:rowOff>0</xdr:rowOff>
    </xdr:from>
    <xdr:to>
      <xdr:col>14</xdr:col>
      <xdr:colOff>1709248</xdr:colOff>
      <xdr:row>38</xdr:row>
      <xdr:rowOff>155917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A36" sqref="A36"/>
    </sheetView>
  </sheetViews>
  <sheetFormatPr defaultRowHeight="15.75" x14ac:dyDescent="0.25"/>
  <cols>
    <col min="1" max="16384" width="9.140625" style="401"/>
  </cols>
  <sheetData/>
  <sheetProtection select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2"/>
  <sheetViews>
    <sheetView showGridLines="0" zoomScale="90" zoomScaleNormal="90" workbookViewId="0">
      <selection activeCell="H6" sqref="H6"/>
    </sheetView>
  </sheetViews>
  <sheetFormatPr defaultRowHeight="15.75" x14ac:dyDescent="0.25"/>
  <cols>
    <col min="1" max="1" width="0.5703125" style="43" customWidth="1"/>
    <col min="2" max="2" width="28.42578125" style="43" customWidth="1"/>
    <col min="3" max="6" width="22.85546875" style="43" customWidth="1"/>
    <col min="7" max="7" width="17" style="43" customWidth="1"/>
    <col min="8" max="8" width="26.140625" style="43" customWidth="1"/>
    <col min="9" max="9" width="5.7109375" style="43" customWidth="1"/>
    <col min="10" max="11" width="23.7109375" style="43" customWidth="1"/>
    <col min="12" max="12" width="10.7109375" style="43" customWidth="1"/>
    <col min="13" max="13" width="15.28515625" style="43" customWidth="1"/>
    <col min="14" max="18" width="10.7109375" style="43" customWidth="1"/>
    <col min="19" max="16384" width="9.140625" style="43"/>
  </cols>
  <sheetData>
    <row r="1" spans="2:18" ht="46.5" x14ac:dyDescent="0.25">
      <c r="B1" s="405" t="s">
        <v>109</v>
      </c>
      <c r="C1" s="727" t="s">
        <v>112</v>
      </c>
      <c r="D1" s="727"/>
      <c r="E1" s="727"/>
      <c r="F1" s="727"/>
      <c r="G1" s="727"/>
      <c r="H1" s="727"/>
      <c r="I1" s="727"/>
      <c r="J1" s="727"/>
      <c r="K1" s="727"/>
      <c r="L1" s="727"/>
      <c r="M1" s="727"/>
      <c r="N1" s="727"/>
      <c r="O1" s="727"/>
      <c r="P1" s="727"/>
      <c r="Q1" s="727"/>
      <c r="R1" s="727"/>
    </row>
    <row r="2" spans="2:18" ht="15.95" customHeight="1" thickBot="1" x14ac:dyDescent="0.3"/>
    <row r="3" spans="2:18" ht="30" customHeight="1" thickBot="1" x14ac:dyDescent="0.3">
      <c r="B3" s="723" t="s">
        <v>103</v>
      </c>
      <c r="C3" s="724"/>
      <c r="D3" s="724"/>
      <c r="E3" s="724"/>
      <c r="F3" s="721">
        <f>SUM(H5:H26)</f>
        <v>152884854.68400002</v>
      </c>
      <c r="G3" s="721"/>
      <c r="H3" s="722"/>
      <c r="J3" s="719" t="s">
        <v>39</v>
      </c>
      <c r="K3" s="725" t="s">
        <v>40</v>
      </c>
    </row>
    <row r="4" spans="2:18" ht="19.5" thickBot="1" x14ac:dyDescent="0.3">
      <c r="B4" s="223" t="s">
        <v>73</v>
      </c>
      <c r="C4" s="51" t="s">
        <v>41</v>
      </c>
      <c r="D4" s="225" t="s">
        <v>42</v>
      </c>
      <c r="E4" s="51" t="s">
        <v>43</v>
      </c>
      <c r="F4" s="225" t="s">
        <v>44</v>
      </c>
      <c r="G4" s="222" t="s">
        <v>80</v>
      </c>
      <c r="H4" s="52" t="s">
        <v>79</v>
      </c>
      <c r="J4" s="720"/>
      <c r="K4" s="726"/>
    </row>
    <row r="5" spans="2:18" ht="18.75" x14ac:dyDescent="0.25">
      <c r="B5" s="61" t="s">
        <v>38</v>
      </c>
      <c r="C5" s="57">
        <f>'Resumo Trimestres'!C5</f>
        <v>14948307.34</v>
      </c>
      <c r="D5" s="56">
        <f>'Resumo Trimestres'!F5</f>
        <v>80152442.320000008</v>
      </c>
      <c r="E5" s="57">
        <f>'Resumo Trimestres'!I5</f>
        <v>11666509.890000001</v>
      </c>
      <c r="F5" s="56">
        <f>'Resumo Trimestres'!L5</f>
        <v>1779252.5</v>
      </c>
      <c r="G5" s="58">
        <f>'Resumo Trimestres'!O5</f>
        <v>0</v>
      </c>
      <c r="H5" s="53">
        <f t="shared" ref="H5:H26" si="0">SUM(C5:G5)</f>
        <v>108546512.05000001</v>
      </c>
      <c r="J5" s="320">
        <f>H5</f>
        <v>108546512.05000001</v>
      </c>
      <c r="K5" s="321"/>
    </row>
    <row r="6" spans="2:18" ht="18.75" x14ac:dyDescent="0.25">
      <c r="B6" s="61" t="s">
        <v>48</v>
      </c>
      <c r="C6" s="57">
        <f>'Resumo Trimestres'!C6</f>
        <v>6471541.9199999999</v>
      </c>
      <c r="D6" s="56">
        <f>'Resumo Trimestres'!F6</f>
        <v>4643956.2139999997</v>
      </c>
      <c r="E6" s="57">
        <f>'Resumo Trimestres'!I6</f>
        <v>1180336.94</v>
      </c>
      <c r="F6" s="56">
        <f>'Resumo Trimestres'!L6</f>
        <v>6056821.1199999992</v>
      </c>
      <c r="G6" s="58">
        <f>'Resumo Trimestres'!O6</f>
        <v>0</v>
      </c>
      <c r="H6" s="53">
        <f t="shared" si="0"/>
        <v>18352656.193999998</v>
      </c>
      <c r="J6" s="322"/>
      <c r="K6" s="323">
        <f>H6</f>
        <v>18352656.193999998</v>
      </c>
    </row>
    <row r="7" spans="2:18" ht="18.75" x14ac:dyDescent="0.25">
      <c r="B7" s="61" t="s">
        <v>51</v>
      </c>
      <c r="C7" s="57">
        <f>'Resumo Trimestres'!C7</f>
        <v>1326270.74</v>
      </c>
      <c r="D7" s="56">
        <f>'Resumo Trimestres'!F7</f>
        <v>4067819.37</v>
      </c>
      <c r="E7" s="57">
        <f>'Resumo Trimestres'!I7</f>
        <v>854607.72</v>
      </c>
      <c r="F7" s="56">
        <f>'Resumo Trimestres'!L7</f>
        <v>2982452.8399999994</v>
      </c>
      <c r="G7" s="58">
        <f>'Resumo Trimestres'!O7</f>
        <v>0</v>
      </c>
      <c r="H7" s="53">
        <f t="shared" si="0"/>
        <v>9231150.6699999999</v>
      </c>
      <c r="J7" s="322">
        <f>H7</f>
        <v>9231150.6699999999</v>
      </c>
      <c r="K7" s="323"/>
    </row>
    <row r="8" spans="2:18" ht="18.75" x14ac:dyDescent="0.25">
      <c r="B8" s="61" t="s">
        <v>37</v>
      </c>
      <c r="C8" s="57">
        <f>'Resumo Trimestres'!C8</f>
        <v>0</v>
      </c>
      <c r="D8" s="56">
        <f>'Resumo Trimestres'!F8</f>
        <v>0</v>
      </c>
      <c r="E8" s="57">
        <f>'Resumo Trimestres'!I8</f>
        <v>181551.31000000003</v>
      </c>
      <c r="F8" s="56">
        <f>'Resumo Trimestres'!L8</f>
        <v>0</v>
      </c>
      <c r="G8" s="58">
        <f>'Resumo Trimestres'!O8</f>
        <v>0</v>
      </c>
      <c r="H8" s="53">
        <f t="shared" si="0"/>
        <v>181551.31000000003</v>
      </c>
      <c r="J8" s="322"/>
      <c r="K8" s="323">
        <f>H8</f>
        <v>181551.31000000003</v>
      </c>
    </row>
    <row r="9" spans="2:18" ht="18.75" x14ac:dyDescent="0.25">
      <c r="B9" s="61" t="s">
        <v>54</v>
      </c>
      <c r="C9" s="57">
        <f>'Resumo Trimestres'!C9</f>
        <v>0</v>
      </c>
      <c r="D9" s="56">
        <f>'Resumo Trimestres'!F9</f>
        <v>0</v>
      </c>
      <c r="E9" s="57">
        <f>'Resumo Trimestres'!I9</f>
        <v>0</v>
      </c>
      <c r="F9" s="56">
        <f>'Resumo Trimestres'!L9</f>
        <v>0</v>
      </c>
      <c r="G9" s="58">
        <f>'Resumo Trimestres'!O9</f>
        <v>0</v>
      </c>
      <c r="H9" s="53">
        <f t="shared" si="0"/>
        <v>0</v>
      </c>
      <c r="J9" s="322">
        <f>H9</f>
        <v>0</v>
      </c>
      <c r="K9" s="323"/>
    </row>
    <row r="10" spans="2:18" ht="18.75" x14ac:dyDescent="0.25">
      <c r="B10" s="61" t="s">
        <v>24</v>
      </c>
      <c r="C10" s="57">
        <f>'Resumo Trimestres'!C10</f>
        <v>0</v>
      </c>
      <c r="D10" s="56">
        <f>'Resumo Trimestres'!F10</f>
        <v>0</v>
      </c>
      <c r="E10" s="57">
        <f>'Resumo Trimestres'!I10</f>
        <v>0</v>
      </c>
      <c r="F10" s="56">
        <f>'Resumo Trimestres'!L10</f>
        <v>0</v>
      </c>
      <c r="G10" s="58">
        <f>'Resumo Trimestres'!O10</f>
        <v>0</v>
      </c>
      <c r="H10" s="53">
        <f t="shared" si="0"/>
        <v>0</v>
      </c>
      <c r="J10" s="322">
        <f>H10</f>
        <v>0</v>
      </c>
      <c r="K10" s="323"/>
    </row>
    <row r="11" spans="2:18" ht="18.75" x14ac:dyDescent="0.25">
      <c r="B11" s="61" t="s">
        <v>26</v>
      </c>
      <c r="C11" s="57">
        <f>'Resumo Trimestres'!C11</f>
        <v>76500</v>
      </c>
      <c r="D11" s="56">
        <f>'Resumo Trimestres'!F11</f>
        <v>319048</v>
      </c>
      <c r="E11" s="57">
        <f>'Resumo Trimestres'!I11</f>
        <v>0</v>
      </c>
      <c r="F11" s="56">
        <f>'Resumo Trimestres'!L11</f>
        <v>67719.5</v>
      </c>
      <c r="G11" s="58">
        <f>'Resumo Trimestres'!O11</f>
        <v>0</v>
      </c>
      <c r="H11" s="53">
        <f t="shared" si="0"/>
        <v>463267.5</v>
      </c>
      <c r="J11" s="322">
        <f>H11</f>
        <v>463267.5</v>
      </c>
      <c r="K11" s="323"/>
    </row>
    <row r="12" spans="2:18" ht="18.75" x14ac:dyDescent="0.25">
      <c r="B12" s="61" t="s">
        <v>25</v>
      </c>
      <c r="C12" s="57">
        <f>'Resumo Trimestres'!C12</f>
        <v>59800</v>
      </c>
      <c r="D12" s="56">
        <f>'Resumo Trimestres'!F12</f>
        <v>0</v>
      </c>
      <c r="E12" s="57">
        <f>'Resumo Trimestres'!I12</f>
        <v>25370.05</v>
      </c>
      <c r="F12" s="56">
        <f>'Resumo Trimestres'!L12</f>
        <v>0</v>
      </c>
      <c r="G12" s="58">
        <f>'Resumo Trimestres'!O12</f>
        <v>0</v>
      </c>
      <c r="H12" s="53">
        <f t="shared" si="0"/>
        <v>85170.05</v>
      </c>
      <c r="J12" s="322"/>
      <c r="K12" s="323">
        <f>H12</f>
        <v>85170.05</v>
      </c>
    </row>
    <row r="13" spans="2:18" ht="18.75" x14ac:dyDescent="0.25">
      <c r="B13" s="520" t="s">
        <v>855</v>
      </c>
      <c r="C13" s="521">
        <f>'Resumo Trimestres'!C13</f>
        <v>0</v>
      </c>
      <c r="D13" s="522">
        <f>'Resumo Trimestres'!F13</f>
        <v>658604</v>
      </c>
      <c r="E13" s="521">
        <f>'Resumo Trimestres'!I13</f>
        <v>168000</v>
      </c>
      <c r="F13" s="522">
        <f>'Resumo Trimestres'!L13</f>
        <v>115200</v>
      </c>
      <c r="G13" s="523">
        <f>'Resumo Trimestres'!O13</f>
        <v>0</v>
      </c>
      <c r="H13" s="53">
        <f t="shared" si="0"/>
        <v>941804</v>
      </c>
      <c r="J13" s="322">
        <f>H13</f>
        <v>941804</v>
      </c>
      <c r="K13" s="323"/>
    </row>
    <row r="14" spans="2:18" ht="18.75" x14ac:dyDescent="0.25">
      <c r="B14" s="61" t="s">
        <v>59</v>
      </c>
      <c r="C14" s="57">
        <f>'Resumo Trimestres'!C14</f>
        <v>188595.79</v>
      </c>
      <c r="D14" s="56">
        <f>'Resumo Trimestres'!F14</f>
        <v>0</v>
      </c>
      <c r="E14" s="57">
        <f>'Resumo Trimestres'!I14</f>
        <v>1500</v>
      </c>
      <c r="F14" s="56">
        <f>'Resumo Trimestres'!L14</f>
        <v>283105.59999999998</v>
      </c>
      <c r="G14" s="58">
        <f>'Resumo Trimestres'!O14</f>
        <v>0</v>
      </c>
      <c r="H14" s="53">
        <f t="shared" si="0"/>
        <v>473201.39</v>
      </c>
      <c r="J14" s="322">
        <f>H14</f>
        <v>473201.39</v>
      </c>
      <c r="K14" s="323"/>
    </row>
    <row r="15" spans="2:18" ht="18.75" x14ac:dyDescent="0.25">
      <c r="B15" s="61" t="s">
        <v>27</v>
      </c>
      <c r="C15" s="57">
        <f>'Resumo Trimestres'!C15</f>
        <v>0</v>
      </c>
      <c r="D15" s="56">
        <f>'Resumo Trimestres'!F15</f>
        <v>15300</v>
      </c>
      <c r="E15" s="57">
        <f>'Resumo Trimestres'!I15</f>
        <v>308594</v>
      </c>
      <c r="F15" s="56">
        <f>'Resumo Trimestres'!L15</f>
        <v>30000</v>
      </c>
      <c r="G15" s="58">
        <f>'Resumo Trimestres'!O15</f>
        <v>0</v>
      </c>
      <c r="H15" s="53">
        <f t="shared" si="0"/>
        <v>353894</v>
      </c>
      <c r="J15" s="322">
        <f>H15</f>
        <v>353894</v>
      </c>
      <c r="K15" s="323"/>
    </row>
    <row r="16" spans="2:18" ht="18.75" x14ac:dyDescent="0.25">
      <c r="B16" s="520" t="s">
        <v>28</v>
      </c>
      <c r="C16" s="521">
        <f>'Resumo Trimestres'!C16</f>
        <v>93818.19</v>
      </c>
      <c r="D16" s="522">
        <f>'Resumo Trimestres'!F16</f>
        <v>321778.90000000002</v>
      </c>
      <c r="E16" s="521">
        <f>'Resumo Trimestres'!I16</f>
        <v>70117.149999999994</v>
      </c>
      <c r="F16" s="522">
        <f>'Resumo Trimestres'!L16</f>
        <v>62070.28</v>
      </c>
      <c r="G16" s="523">
        <f>'Resumo Trimestres'!O16</f>
        <v>0</v>
      </c>
      <c r="H16" s="53">
        <f t="shared" si="0"/>
        <v>547784.52</v>
      </c>
      <c r="J16" s="322">
        <f>H16</f>
        <v>547784.52</v>
      </c>
      <c r="K16" s="323"/>
    </row>
    <row r="17" spans="2:13" ht="18.75" x14ac:dyDescent="0.25">
      <c r="B17" s="61" t="s">
        <v>29</v>
      </c>
      <c r="C17" s="57">
        <f>'Resumo Trimestres'!C17</f>
        <v>0</v>
      </c>
      <c r="D17" s="56">
        <f>'Resumo Trimestres'!F17</f>
        <v>0</v>
      </c>
      <c r="E17" s="57">
        <f>'Resumo Trimestres'!I17</f>
        <v>15000</v>
      </c>
      <c r="F17" s="56">
        <f>'Resumo Trimestres'!L17</f>
        <v>0</v>
      </c>
      <c r="G17" s="58">
        <f>'Resumo Trimestres'!O17</f>
        <v>0</v>
      </c>
      <c r="H17" s="53">
        <f t="shared" si="0"/>
        <v>15000</v>
      </c>
      <c r="J17" s="322">
        <f>H17</f>
        <v>15000</v>
      </c>
      <c r="K17" s="323"/>
    </row>
    <row r="18" spans="2:13" ht="18.75" x14ac:dyDescent="0.25">
      <c r="B18" s="520" t="s">
        <v>76</v>
      </c>
      <c r="C18" s="521">
        <f>'Resumo Trimestres'!C18</f>
        <v>14000</v>
      </c>
      <c r="D18" s="522">
        <f>'Resumo Trimestres'!F18</f>
        <v>81750</v>
      </c>
      <c r="E18" s="521">
        <f>'Resumo Trimestres'!I18</f>
        <v>128147.9</v>
      </c>
      <c r="F18" s="522">
        <f>'Resumo Trimestres'!L18</f>
        <v>0</v>
      </c>
      <c r="G18" s="523">
        <f>'Resumo Trimestres'!O18</f>
        <v>0</v>
      </c>
      <c r="H18" s="53">
        <f t="shared" si="0"/>
        <v>223897.9</v>
      </c>
      <c r="J18" s="322"/>
      <c r="K18" s="323">
        <f>H18</f>
        <v>223897.9</v>
      </c>
    </row>
    <row r="19" spans="2:13" ht="18.75" x14ac:dyDescent="0.25">
      <c r="B19" s="61" t="s">
        <v>852</v>
      </c>
      <c r="C19" s="57">
        <f>'Resumo Trimestres'!C19</f>
        <v>0</v>
      </c>
      <c r="D19" s="56">
        <f>'Resumo Trimestres'!F19</f>
        <v>22427.62</v>
      </c>
      <c r="E19" s="57">
        <f>'Resumo Trimestres'!I19</f>
        <v>0</v>
      </c>
      <c r="F19" s="56">
        <f>'Resumo Trimestres'!L19</f>
        <v>0</v>
      </c>
      <c r="G19" s="58">
        <f>'Resumo Trimestres'!O19</f>
        <v>0</v>
      </c>
      <c r="H19" s="53">
        <f t="shared" si="0"/>
        <v>22427.62</v>
      </c>
      <c r="J19" s="322"/>
      <c r="K19" s="323">
        <f>H19</f>
        <v>22427.62</v>
      </c>
    </row>
    <row r="20" spans="2:13" ht="18.75" x14ac:dyDescent="0.25">
      <c r="B20" s="61" t="s">
        <v>31</v>
      </c>
      <c r="C20" s="57">
        <f>'Resumo Trimestres'!C20</f>
        <v>2470948.2400000002</v>
      </c>
      <c r="D20" s="56">
        <f>'Resumo Trimestres'!F20</f>
        <v>1535406.62</v>
      </c>
      <c r="E20" s="57">
        <f>'Resumo Trimestres'!I20</f>
        <v>260453</v>
      </c>
      <c r="F20" s="56">
        <f>'Resumo Trimestres'!L20</f>
        <v>2661341.7999999998</v>
      </c>
      <c r="G20" s="58">
        <f>'Resumo Trimestres'!O20</f>
        <v>0</v>
      </c>
      <c r="H20" s="53">
        <f t="shared" si="0"/>
        <v>6928149.6600000001</v>
      </c>
      <c r="J20" s="322">
        <f t="shared" ref="J20:J26" si="1">H20</f>
        <v>6928149.6600000001</v>
      </c>
      <c r="K20" s="323"/>
    </row>
    <row r="21" spans="2:13" ht="18.75" x14ac:dyDescent="0.25">
      <c r="B21" s="61" t="s">
        <v>32</v>
      </c>
      <c r="C21" s="57">
        <f>'Resumo Trimestres'!C21</f>
        <v>0</v>
      </c>
      <c r="D21" s="56">
        <f>'Resumo Trimestres'!F21</f>
        <v>0</v>
      </c>
      <c r="E21" s="57">
        <f>'Resumo Trimestres'!I21</f>
        <v>0</v>
      </c>
      <c r="F21" s="56">
        <f>'Resumo Trimestres'!L21</f>
        <v>0</v>
      </c>
      <c r="G21" s="58">
        <f>'Resumo Trimestres'!O21</f>
        <v>0</v>
      </c>
      <c r="H21" s="53">
        <f t="shared" si="0"/>
        <v>0</v>
      </c>
      <c r="J21" s="322">
        <f t="shared" si="1"/>
        <v>0</v>
      </c>
      <c r="K21" s="323"/>
    </row>
    <row r="22" spans="2:13" ht="18.75" x14ac:dyDescent="0.25">
      <c r="B22" s="61" t="s">
        <v>67</v>
      </c>
      <c r="C22" s="57">
        <f>'Resumo Trimestres'!C22</f>
        <v>0</v>
      </c>
      <c r="D22" s="56">
        <f>'Resumo Trimestres'!F22</f>
        <v>0</v>
      </c>
      <c r="E22" s="57">
        <f>'Resumo Trimestres'!I22</f>
        <v>162657.70999999996</v>
      </c>
      <c r="F22" s="56">
        <f>'Resumo Trimestres'!L22</f>
        <v>11270</v>
      </c>
      <c r="G22" s="58">
        <f>'Resumo Trimestres'!O22</f>
        <v>0</v>
      </c>
      <c r="H22" s="53">
        <f t="shared" si="0"/>
        <v>173927.70999999996</v>
      </c>
      <c r="J22" s="322">
        <f t="shared" si="1"/>
        <v>173927.70999999996</v>
      </c>
      <c r="K22" s="323"/>
      <c r="M22" s="74"/>
    </row>
    <row r="23" spans="2:13" ht="18.75" x14ac:dyDescent="0.25">
      <c r="B23" s="61" t="s">
        <v>33</v>
      </c>
      <c r="C23" s="57">
        <f>'Resumo Trimestres'!C23</f>
        <v>844135.42</v>
      </c>
      <c r="D23" s="56">
        <f>'Resumo Trimestres'!F23</f>
        <v>0</v>
      </c>
      <c r="E23" s="57">
        <f>'Resumo Trimestres'!I23</f>
        <v>0</v>
      </c>
      <c r="F23" s="56">
        <f>'Resumo Trimestres'!L23</f>
        <v>1238308.27</v>
      </c>
      <c r="G23" s="58">
        <f>'Resumo Trimestres'!O23</f>
        <v>0</v>
      </c>
      <c r="H23" s="53">
        <f t="shared" si="0"/>
        <v>2082443.69</v>
      </c>
      <c r="J23" s="322">
        <f t="shared" si="1"/>
        <v>2082443.69</v>
      </c>
      <c r="K23" s="323"/>
    </row>
    <row r="24" spans="2:13" ht="18.75" x14ac:dyDescent="0.25">
      <c r="B24" s="520" t="s">
        <v>34</v>
      </c>
      <c r="C24" s="521">
        <f>'Resumo Trimestres'!C24</f>
        <v>250000</v>
      </c>
      <c r="D24" s="522">
        <f>'Resumo Trimestres'!F24</f>
        <v>593700</v>
      </c>
      <c r="E24" s="521">
        <f>'Resumo Trimestres'!I24</f>
        <v>0</v>
      </c>
      <c r="F24" s="522">
        <f>'Resumo Trimestres'!L24</f>
        <v>1300000</v>
      </c>
      <c r="G24" s="523">
        <f>'Resumo Trimestres'!O24</f>
        <v>0</v>
      </c>
      <c r="H24" s="53">
        <f t="shared" si="0"/>
        <v>2143700</v>
      </c>
      <c r="J24" s="322">
        <f t="shared" si="1"/>
        <v>2143700</v>
      </c>
      <c r="K24" s="323"/>
    </row>
    <row r="25" spans="2:13" ht="18.75" x14ac:dyDescent="0.25">
      <c r="B25" s="61" t="s">
        <v>35</v>
      </c>
      <c r="C25" s="57">
        <f>'Resumo Trimestres'!C25</f>
        <v>0</v>
      </c>
      <c r="D25" s="56">
        <f>'Resumo Trimestres'!F25</f>
        <v>1378000</v>
      </c>
      <c r="E25" s="57">
        <f>'Resumo Trimestres'!I25</f>
        <v>568000</v>
      </c>
      <c r="F25" s="56">
        <f>'Resumo Trimestres'!L25</f>
        <v>0</v>
      </c>
      <c r="G25" s="58">
        <f>'Resumo Trimestres'!O25</f>
        <v>0</v>
      </c>
      <c r="H25" s="53">
        <f t="shared" si="0"/>
        <v>1946000</v>
      </c>
      <c r="J25" s="322">
        <f t="shared" si="1"/>
        <v>1946000</v>
      </c>
      <c r="K25" s="323"/>
    </row>
    <row r="26" spans="2:13" ht="19.5" thickBot="1" x14ac:dyDescent="0.3">
      <c r="B26" s="62" t="s">
        <v>36</v>
      </c>
      <c r="C26" s="64">
        <f>'Resumo Trimestres'!C26</f>
        <v>0</v>
      </c>
      <c r="D26" s="56">
        <f>'Resumo Trimestres'!F26</f>
        <v>31000</v>
      </c>
      <c r="E26" s="57">
        <f>'Resumo Trimestres'!I26</f>
        <v>24250</v>
      </c>
      <c r="F26" s="56">
        <f>'Resumo Trimestres'!L26</f>
        <v>117066.42</v>
      </c>
      <c r="G26" s="58">
        <f>'Resumo Trimestres'!O26</f>
        <v>0</v>
      </c>
      <c r="H26" s="54">
        <f t="shared" si="0"/>
        <v>172316.41999999998</v>
      </c>
      <c r="J26" s="324">
        <f t="shared" si="1"/>
        <v>172316.41999999998</v>
      </c>
      <c r="K26" s="325"/>
    </row>
    <row r="27" spans="2:13" ht="19.5" thickBot="1" x14ac:dyDescent="0.3">
      <c r="B27" s="59" t="s">
        <v>78</v>
      </c>
      <c r="C27" s="63">
        <f>SUM(C5:C26)</f>
        <v>26743917.640000001</v>
      </c>
      <c r="D27" s="65">
        <f>SUM(D5:D26)</f>
        <v>93821233.04400003</v>
      </c>
      <c r="E27" s="63">
        <f>SUM(E5:E26)</f>
        <v>15615095.670000002</v>
      </c>
      <c r="F27" s="65">
        <f>SUM(F5:F26)</f>
        <v>16704608.329999996</v>
      </c>
      <c r="G27" s="63"/>
      <c r="H27" s="60">
        <f>SUM(H5:H26)</f>
        <v>152884854.68400002</v>
      </c>
      <c r="J27" s="226">
        <f>SUM(J5:J26)</f>
        <v>134019151.61</v>
      </c>
      <c r="K27" s="319">
        <f>SUM(K5:K26)</f>
        <v>18865703.073999997</v>
      </c>
    </row>
    <row r="28" spans="2:13" x14ac:dyDescent="0.25">
      <c r="B28" s="73"/>
      <c r="C28" s="73"/>
      <c r="D28" s="73"/>
      <c r="E28" s="73"/>
    </row>
    <row r="29" spans="2:13" x14ac:dyDescent="0.25">
      <c r="B29" s="75"/>
      <c r="C29" s="75"/>
      <c r="E29" s="74"/>
      <c r="H29" s="55"/>
    </row>
    <row r="30" spans="2:13" x14ac:dyDescent="0.25">
      <c r="B30" s="75"/>
      <c r="C30" s="75"/>
      <c r="D30" s="74"/>
      <c r="E30" s="74"/>
    </row>
    <row r="31" spans="2:13" x14ac:dyDescent="0.25">
      <c r="B31" s="75"/>
      <c r="C31" s="75"/>
      <c r="D31" s="74"/>
      <c r="E31" s="74"/>
    </row>
    <row r="32" spans="2:13" x14ac:dyDescent="0.25">
      <c r="B32" s="75"/>
      <c r="C32" s="75"/>
      <c r="E32" s="74"/>
    </row>
    <row r="33" spans="2:5" x14ac:dyDescent="0.25">
      <c r="B33" s="75"/>
      <c r="C33" s="75"/>
      <c r="E33" s="74"/>
    </row>
    <row r="34" spans="2:5" x14ac:dyDescent="0.25">
      <c r="B34" s="75"/>
      <c r="C34" s="75"/>
      <c r="E34" s="74"/>
    </row>
    <row r="35" spans="2:5" x14ac:dyDescent="0.25">
      <c r="B35" s="75"/>
      <c r="C35" s="75"/>
      <c r="E35" s="74"/>
    </row>
    <row r="36" spans="2:5" x14ac:dyDescent="0.25">
      <c r="B36" s="75"/>
      <c r="C36" s="75"/>
      <c r="E36" s="74"/>
    </row>
    <row r="37" spans="2:5" x14ac:dyDescent="0.25">
      <c r="B37" s="75"/>
      <c r="C37" s="75"/>
      <c r="E37" s="74"/>
    </row>
    <row r="38" spans="2:5" x14ac:dyDescent="0.25">
      <c r="B38" s="75"/>
      <c r="C38" s="75"/>
      <c r="E38" s="74"/>
    </row>
    <row r="39" spans="2:5" x14ac:dyDescent="0.25">
      <c r="B39" s="75"/>
      <c r="C39" s="75"/>
      <c r="E39" s="74"/>
    </row>
    <row r="40" spans="2:5" x14ac:dyDescent="0.25">
      <c r="B40" s="75"/>
      <c r="C40" s="75"/>
      <c r="E40" s="74"/>
    </row>
    <row r="41" spans="2:5" x14ac:dyDescent="0.25">
      <c r="B41" s="75"/>
      <c r="C41" s="75"/>
      <c r="E41" s="74"/>
    </row>
    <row r="42" spans="2:5" x14ac:dyDescent="0.25">
      <c r="B42" s="75"/>
      <c r="C42" s="75"/>
      <c r="E42" s="74"/>
    </row>
    <row r="43" spans="2:5" x14ac:dyDescent="0.25">
      <c r="B43" s="75"/>
      <c r="C43" s="75"/>
      <c r="E43" s="74"/>
    </row>
    <row r="44" spans="2:5" x14ac:dyDescent="0.25">
      <c r="B44" s="75"/>
      <c r="C44" s="75"/>
      <c r="E44" s="74"/>
    </row>
    <row r="45" spans="2:5" x14ac:dyDescent="0.25">
      <c r="B45" s="75"/>
      <c r="C45" s="75"/>
      <c r="E45" s="74"/>
    </row>
    <row r="46" spans="2:5" x14ac:dyDescent="0.25">
      <c r="B46" s="75"/>
      <c r="C46" s="75"/>
      <c r="E46" s="74"/>
    </row>
    <row r="47" spans="2:5" x14ac:dyDescent="0.25">
      <c r="B47" s="75"/>
      <c r="C47" s="75"/>
      <c r="E47" s="74"/>
    </row>
    <row r="48" spans="2:5" x14ac:dyDescent="0.25">
      <c r="B48" s="75"/>
      <c r="C48" s="75"/>
      <c r="E48" s="74"/>
    </row>
    <row r="49" spans="2:5" x14ac:dyDescent="0.25">
      <c r="B49" s="75"/>
      <c r="C49" s="75"/>
      <c r="E49" s="74"/>
    </row>
    <row r="50" spans="2:5" x14ac:dyDescent="0.25">
      <c r="B50" s="75"/>
      <c r="C50" s="75"/>
      <c r="E50" s="74"/>
    </row>
    <row r="51" spans="2:5" x14ac:dyDescent="0.25">
      <c r="B51" s="75"/>
      <c r="C51" s="75"/>
      <c r="E51" s="74"/>
    </row>
    <row r="52" spans="2:5" x14ac:dyDescent="0.25">
      <c r="B52" s="76"/>
      <c r="C52" s="76"/>
      <c r="E52" s="74"/>
    </row>
  </sheetData>
  <sheetProtection selectLockedCells="1"/>
  <mergeCells count="5">
    <mergeCell ref="J3:J4"/>
    <mergeCell ref="F3:H3"/>
    <mergeCell ref="B3:E3"/>
    <mergeCell ref="K3:K4"/>
    <mergeCell ref="C1:R1"/>
  </mergeCells>
  <hyperlinks>
    <hyperlink ref="B1" location="'Menu Principal'!A1" display="Menu Principal"/>
  </hyperlinks>
  <pageMargins left="0.511811024" right="0.511811024" top="0.78740157499999996" bottom="0.78740157499999996" header="0.31496062000000002" footer="0.31496062000000002"/>
  <pageSetup paperSize="9"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75" x14ac:dyDescent="0.25"/>
  <cols>
    <col min="1" max="16384" width="9.140625" style="401"/>
  </cols>
  <sheetData/>
  <sheetProtection selectLockedCells="1"/>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75" x14ac:dyDescent="0.25"/>
  <cols>
    <col min="1" max="16384" width="9.140625" style="401"/>
  </cols>
  <sheetData/>
  <sheetProtection algorithmName="SHA-512" hashValue="z35ocxyKsNvQm8vr0PN8q40wt4X7qhNjTxfUoiGsesLaH03MNXQbKwEJWaeg/zzKnzJY/IarwxIwfufw7uZDLg==" saltValue="65hx6SXpAu9Ofiw+BmCdIw==" spinCount="100000" sheet="1" selectLockedCells="1"/>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
  <sheetViews>
    <sheetView showGridLines="0" view="pageBreakPreview" zoomScaleNormal="100" zoomScaleSheetLayoutView="100" workbookViewId="0">
      <selection activeCell="C3" sqref="C3:C4"/>
    </sheetView>
  </sheetViews>
  <sheetFormatPr defaultRowHeight="15" x14ac:dyDescent="0.25"/>
  <cols>
    <col min="1" max="1" width="3.7109375" style="590" customWidth="1"/>
    <col min="2" max="3" width="40.7109375" style="590" customWidth="1"/>
    <col min="4" max="4" width="10.5703125" style="590" bestFit="1" customWidth="1"/>
    <col min="5" max="16384" width="9.140625" style="590"/>
  </cols>
  <sheetData>
    <row r="1" spans="2:3" ht="15.75" thickBot="1" x14ac:dyDescent="0.3"/>
    <row r="2" spans="2:3" ht="30" customHeight="1" thickBot="1" x14ac:dyDescent="0.3">
      <c r="B2" s="728" t="s">
        <v>77</v>
      </c>
      <c r="C2" s="729"/>
    </row>
    <row r="3" spans="2:3" ht="31.5" x14ac:dyDescent="0.25">
      <c r="B3" s="594" t="s">
        <v>790</v>
      </c>
      <c r="C3" s="595">
        <f>SUMIF('Demandas - Lista Completa'!R1:R978,"Despesa de Custeio",'Demandas - Lista Completa'!M1:M978)</f>
        <v>134040997.61000003</v>
      </c>
    </row>
    <row r="4" spans="2:3" ht="31.5" x14ac:dyDescent="0.25">
      <c r="B4" s="596" t="s">
        <v>40</v>
      </c>
      <c r="C4" s="597">
        <f>SUMIF('Demandas - Lista Completa'!R1:R978,"Investimento",'Demandas - Lista Completa'!M1:M978)</f>
        <v>18843857.073999997</v>
      </c>
    </row>
    <row r="5" spans="2:3" ht="3" customHeight="1" x14ac:dyDescent="0.25">
      <c r="B5" s="592"/>
      <c r="C5" s="593"/>
    </row>
    <row r="6" spans="2:3" ht="32.25" thickBot="1" x14ac:dyDescent="0.3">
      <c r="B6" s="598" t="s">
        <v>168</v>
      </c>
      <c r="C6" s="599">
        <f>SUM(C3:C4)</f>
        <v>152884854.68400002</v>
      </c>
    </row>
  </sheetData>
  <mergeCells count="1">
    <mergeCell ref="B2:C2"/>
  </mergeCells>
  <pageMargins left="0.511811024" right="0.511811024" top="0.78740157499999996" bottom="0.78740157499999996" header="0.31496062000000002" footer="0.31496062000000002"/>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7"/>
  <sheetViews>
    <sheetView topLeftCell="B1" zoomScale="80" zoomScaleNormal="80" workbookViewId="0">
      <pane ySplit="1" topLeftCell="A2" activePane="bottomLeft" state="frozen"/>
      <selection pane="bottomLeft" activeCell="M1" sqref="M1:M1048576"/>
    </sheetView>
  </sheetViews>
  <sheetFormatPr defaultColWidth="72.5703125" defaultRowHeight="15" x14ac:dyDescent="0.25"/>
  <cols>
    <col min="1" max="1" width="17.5703125" style="254" hidden="1" customWidth="1"/>
    <col min="2" max="2" width="17.5703125" style="254" customWidth="1"/>
    <col min="3" max="3" width="31" style="254" customWidth="1"/>
    <col min="4" max="4" width="30.28515625" style="254" hidden="1" customWidth="1"/>
    <col min="5" max="5" width="42.42578125" style="254" hidden="1" customWidth="1"/>
    <col min="6" max="6" width="20.42578125" style="254" customWidth="1"/>
    <col min="7" max="7" width="76.140625" style="254" customWidth="1"/>
    <col min="8" max="8" width="17.5703125" style="254" customWidth="1"/>
    <col min="9" max="9" width="72.140625" style="254" customWidth="1"/>
    <col min="10" max="11" width="13.140625" style="602" customWidth="1"/>
    <col min="12" max="12" width="21.85546875" style="602" customWidth="1"/>
    <col min="13" max="13" width="31.7109375" style="254" customWidth="1"/>
    <col min="14" max="14" width="29.42578125" style="254" customWidth="1"/>
    <col min="15" max="15" width="14.28515625" style="254" customWidth="1"/>
    <col min="16" max="16" width="21.28515625" style="254" customWidth="1"/>
    <col min="17" max="17" width="53.28515625" style="254" customWidth="1"/>
    <col min="18" max="18" width="32.42578125" style="254" customWidth="1"/>
    <col min="19" max="19" width="28.85546875" style="657" bestFit="1" customWidth="1"/>
    <col min="20" max="16384" width="72.5703125" style="254"/>
  </cols>
  <sheetData>
    <row r="1" spans="1:19" s="601" customFormat="1" ht="46.5" customHeight="1" x14ac:dyDescent="0.25">
      <c r="A1" s="241" t="s">
        <v>660</v>
      </c>
      <c r="B1" s="241" t="s">
        <v>660</v>
      </c>
      <c r="C1" s="241" t="s">
        <v>847</v>
      </c>
      <c r="D1" s="241" t="s">
        <v>848</v>
      </c>
      <c r="E1" s="241" t="s">
        <v>845</v>
      </c>
      <c r="F1" s="241" t="s">
        <v>94</v>
      </c>
      <c r="G1" s="241" t="s">
        <v>1</v>
      </c>
      <c r="H1" s="241" t="s">
        <v>2</v>
      </c>
      <c r="I1" s="241" t="s">
        <v>3</v>
      </c>
      <c r="J1" s="581" t="s">
        <v>160</v>
      </c>
      <c r="K1" s="581" t="s">
        <v>159</v>
      </c>
      <c r="L1" s="241" t="s">
        <v>849</v>
      </c>
      <c r="M1" s="241" t="s">
        <v>4</v>
      </c>
      <c r="N1" s="241" t="s">
        <v>5</v>
      </c>
      <c r="O1" s="580" t="s">
        <v>47</v>
      </c>
      <c r="P1" s="580" t="s">
        <v>136</v>
      </c>
      <c r="Q1" s="580" t="s">
        <v>166</v>
      </c>
      <c r="R1" s="241" t="s">
        <v>167</v>
      </c>
      <c r="S1" s="505" t="s">
        <v>158</v>
      </c>
    </row>
    <row r="2" spans="1:19" s="601" customFormat="1" ht="76.5" x14ac:dyDescent="0.25">
      <c r="A2" s="600">
        <v>46</v>
      </c>
      <c r="B2" s="607">
        <v>1</v>
      </c>
      <c r="C2" s="603" t="s">
        <v>238</v>
      </c>
      <c r="D2" s="603" t="s">
        <v>798</v>
      </c>
      <c r="E2" s="603" t="s">
        <v>798</v>
      </c>
      <c r="F2" s="603">
        <v>288167</v>
      </c>
      <c r="G2" s="603" t="s">
        <v>239</v>
      </c>
      <c r="H2" s="603" t="s">
        <v>114</v>
      </c>
      <c r="I2" s="603" t="s">
        <v>240</v>
      </c>
      <c r="J2" s="604">
        <v>3941</v>
      </c>
      <c r="K2" s="604"/>
      <c r="L2" s="605" t="s">
        <v>796</v>
      </c>
      <c r="M2" s="707">
        <v>8000</v>
      </c>
      <c r="N2" s="606">
        <v>45777</v>
      </c>
      <c r="O2" s="605">
        <f t="shared" ref="O2:O65" si="0">ROUNDUP(MONTH(N2)/3,0)</f>
        <v>2</v>
      </c>
      <c r="P2" s="607" t="s">
        <v>850</v>
      </c>
      <c r="Q2" s="607"/>
      <c r="R2" s="607" t="s">
        <v>790</v>
      </c>
      <c r="S2" s="624" t="s">
        <v>36</v>
      </c>
    </row>
    <row r="3" spans="1:19" s="601" customFormat="1" ht="63.75" x14ac:dyDescent="0.25">
      <c r="A3" s="600">
        <v>407</v>
      </c>
      <c r="B3" s="607">
        <v>2</v>
      </c>
      <c r="C3" s="607" t="s">
        <v>142</v>
      </c>
      <c r="D3" s="607" t="s">
        <v>799</v>
      </c>
      <c r="E3" s="607" t="s">
        <v>799</v>
      </c>
      <c r="F3" s="607">
        <v>295234</v>
      </c>
      <c r="G3" s="607" t="s">
        <v>879</v>
      </c>
      <c r="H3" s="607" t="s">
        <v>114</v>
      </c>
      <c r="I3" s="607" t="s">
        <v>733</v>
      </c>
      <c r="J3" s="605">
        <v>3941</v>
      </c>
      <c r="K3" s="605"/>
      <c r="L3" s="605" t="s">
        <v>796</v>
      </c>
      <c r="M3" s="621">
        <v>20000</v>
      </c>
      <c r="N3" s="608">
        <v>45838</v>
      </c>
      <c r="O3" s="605">
        <f t="shared" si="0"/>
        <v>2</v>
      </c>
      <c r="P3" s="607" t="s">
        <v>850</v>
      </c>
      <c r="Q3" s="607"/>
      <c r="R3" s="607" t="s">
        <v>790</v>
      </c>
      <c r="S3" s="603" t="s">
        <v>36</v>
      </c>
    </row>
    <row r="4" spans="1:19" s="601" customFormat="1" ht="25.5" x14ac:dyDescent="0.25">
      <c r="A4" s="600">
        <v>286</v>
      </c>
      <c r="B4" s="607">
        <v>3</v>
      </c>
      <c r="C4" s="607" t="s">
        <v>131</v>
      </c>
      <c r="D4" s="607" t="s">
        <v>800</v>
      </c>
      <c r="E4" s="607" t="s">
        <v>800</v>
      </c>
      <c r="F4" s="607">
        <v>302980</v>
      </c>
      <c r="G4" s="607" t="s">
        <v>846</v>
      </c>
      <c r="H4" s="607" t="s">
        <v>114</v>
      </c>
      <c r="I4" s="607" t="s">
        <v>611</v>
      </c>
      <c r="J4" s="605">
        <v>3910</v>
      </c>
      <c r="K4" s="605"/>
      <c r="L4" s="605" t="s">
        <v>796</v>
      </c>
      <c r="M4" s="621">
        <v>55000</v>
      </c>
      <c r="N4" s="608">
        <v>46005</v>
      </c>
      <c r="O4" s="605">
        <f t="shared" si="0"/>
        <v>4</v>
      </c>
      <c r="P4" s="607" t="s">
        <v>850</v>
      </c>
      <c r="Q4" s="607"/>
      <c r="R4" s="607" t="s">
        <v>790</v>
      </c>
      <c r="S4" s="603" t="s">
        <v>36</v>
      </c>
    </row>
    <row r="5" spans="1:19" s="601" customFormat="1" ht="63.75" x14ac:dyDescent="0.25">
      <c r="A5" s="600">
        <v>408</v>
      </c>
      <c r="B5" s="607">
        <v>4</v>
      </c>
      <c r="C5" s="607" t="s">
        <v>142</v>
      </c>
      <c r="D5" s="607" t="s">
        <v>799</v>
      </c>
      <c r="E5" s="607" t="s">
        <v>799</v>
      </c>
      <c r="F5" s="607">
        <v>295234</v>
      </c>
      <c r="G5" s="607" t="s">
        <v>880</v>
      </c>
      <c r="H5" s="607" t="s">
        <v>114</v>
      </c>
      <c r="I5" s="607" t="s">
        <v>733</v>
      </c>
      <c r="J5" s="605">
        <v>3926</v>
      </c>
      <c r="K5" s="605"/>
      <c r="L5" s="605" t="s">
        <v>797</v>
      </c>
      <c r="M5" s="621">
        <v>3000</v>
      </c>
      <c r="N5" s="608">
        <v>45838</v>
      </c>
      <c r="O5" s="605">
        <f t="shared" si="0"/>
        <v>2</v>
      </c>
      <c r="P5" s="607" t="s">
        <v>850</v>
      </c>
      <c r="Q5" s="607"/>
      <c r="R5" s="607" t="s">
        <v>790</v>
      </c>
      <c r="S5" s="603" t="s">
        <v>36</v>
      </c>
    </row>
    <row r="6" spans="1:19" s="601" customFormat="1" x14ac:dyDescent="0.25">
      <c r="A6" s="600">
        <v>264</v>
      </c>
      <c r="B6" s="607">
        <v>5</v>
      </c>
      <c r="C6" s="607" t="s">
        <v>139</v>
      </c>
      <c r="D6" s="607" t="s">
        <v>801</v>
      </c>
      <c r="E6" s="607" t="s">
        <v>801</v>
      </c>
      <c r="F6" s="607">
        <v>297495</v>
      </c>
      <c r="G6" s="607" t="s">
        <v>570</v>
      </c>
      <c r="H6" s="607" t="s">
        <v>114</v>
      </c>
      <c r="I6" s="607" t="s">
        <v>571</v>
      </c>
      <c r="J6" s="605">
        <v>3910</v>
      </c>
      <c r="K6" s="605"/>
      <c r="L6" s="605" t="s">
        <v>797</v>
      </c>
      <c r="M6" s="621">
        <v>24250</v>
      </c>
      <c r="N6" s="608">
        <v>45850</v>
      </c>
      <c r="O6" s="605">
        <f t="shared" si="0"/>
        <v>3</v>
      </c>
      <c r="P6" s="607" t="s">
        <v>850</v>
      </c>
      <c r="Q6" s="607"/>
      <c r="R6" s="607" t="s">
        <v>790</v>
      </c>
      <c r="S6" s="603" t="s">
        <v>36</v>
      </c>
    </row>
    <row r="7" spans="1:19" s="601" customFormat="1" ht="114.75" x14ac:dyDescent="0.25">
      <c r="A7" s="600">
        <v>143</v>
      </c>
      <c r="B7" s="607">
        <v>6</v>
      </c>
      <c r="C7" s="607" t="s">
        <v>126</v>
      </c>
      <c r="D7" s="607" t="s">
        <v>802</v>
      </c>
      <c r="E7" s="607" t="s">
        <v>844</v>
      </c>
      <c r="F7" s="607">
        <v>290858</v>
      </c>
      <c r="G7" s="607" t="s">
        <v>386</v>
      </c>
      <c r="H7" s="607">
        <v>5</v>
      </c>
      <c r="I7" s="607" t="s">
        <v>385</v>
      </c>
      <c r="J7" s="605">
        <v>3911</v>
      </c>
      <c r="K7" s="605"/>
      <c r="L7" s="605" t="s">
        <v>797</v>
      </c>
      <c r="M7" s="708">
        <v>62066.42</v>
      </c>
      <c r="N7" s="608">
        <v>46022</v>
      </c>
      <c r="O7" s="605">
        <f t="shared" si="0"/>
        <v>4</v>
      </c>
      <c r="P7" s="607" t="s">
        <v>850</v>
      </c>
      <c r="Q7" s="607" t="s">
        <v>335</v>
      </c>
      <c r="R7" s="607" t="s">
        <v>790</v>
      </c>
      <c r="S7" s="603" t="s">
        <v>36</v>
      </c>
    </row>
    <row r="8" spans="1:19" s="601" customFormat="1" ht="140.25" x14ac:dyDescent="0.25">
      <c r="A8" s="600">
        <v>121</v>
      </c>
      <c r="B8" s="607">
        <v>7</v>
      </c>
      <c r="C8" s="607" t="s">
        <v>116</v>
      </c>
      <c r="D8" s="607" t="s">
        <v>803</v>
      </c>
      <c r="E8" s="607" t="s">
        <v>803</v>
      </c>
      <c r="F8" s="607">
        <v>290527</v>
      </c>
      <c r="G8" s="607" t="s">
        <v>343</v>
      </c>
      <c r="H8" s="607">
        <v>1</v>
      </c>
      <c r="I8" s="607" t="s">
        <v>344</v>
      </c>
      <c r="J8" s="605">
        <v>3911</v>
      </c>
      <c r="K8" s="605"/>
      <c r="L8" s="605" t="s">
        <v>795</v>
      </c>
      <c r="M8" s="621">
        <v>622740</v>
      </c>
      <c r="N8" s="608">
        <v>45838</v>
      </c>
      <c r="O8" s="605">
        <f t="shared" si="0"/>
        <v>2</v>
      </c>
      <c r="P8" s="607" t="s">
        <v>850</v>
      </c>
      <c r="Q8" s="607"/>
      <c r="R8" s="607" t="s">
        <v>790</v>
      </c>
      <c r="S8" s="607" t="s">
        <v>785</v>
      </c>
    </row>
    <row r="9" spans="1:19" s="601" customFormat="1" ht="51" x14ac:dyDescent="0.25">
      <c r="A9" s="600">
        <v>259</v>
      </c>
      <c r="B9" s="607">
        <v>8</v>
      </c>
      <c r="C9" s="607" t="s">
        <v>135</v>
      </c>
      <c r="D9" s="607" t="s">
        <v>804</v>
      </c>
      <c r="E9" s="607" t="s">
        <v>804</v>
      </c>
      <c r="F9" s="607">
        <v>300578</v>
      </c>
      <c r="G9" s="607" t="s">
        <v>559</v>
      </c>
      <c r="H9" s="607" t="s">
        <v>114</v>
      </c>
      <c r="I9" s="607" t="s">
        <v>560</v>
      </c>
      <c r="J9" s="605">
        <v>3911</v>
      </c>
      <c r="K9" s="605"/>
      <c r="L9" s="605" t="s">
        <v>795</v>
      </c>
      <c r="M9" s="621">
        <v>264</v>
      </c>
      <c r="N9" s="608">
        <v>45838</v>
      </c>
      <c r="O9" s="605">
        <f t="shared" si="0"/>
        <v>2</v>
      </c>
      <c r="P9" s="607" t="s">
        <v>850</v>
      </c>
      <c r="Q9" s="607"/>
      <c r="R9" s="607" t="s">
        <v>790</v>
      </c>
      <c r="S9" s="603" t="s">
        <v>785</v>
      </c>
    </row>
    <row r="10" spans="1:19" s="601" customFormat="1" ht="293.25" x14ac:dyDescent="0.25">
      <c r="A10" s="600">
        <v>172</v>
      </c>
      <c r="B10" s="607">
        <v>9</v>
      </c>
      <c r="C10" s="607" t="s">
        <v>135</v>
      </c>
      <c r="D10" s="607" t="s">
        <v>804</v>
      </c>
      <c r="E10" s="607" t="s">
        <v>804</v>
      </c>
      <c r="F10" s="607">
        <v>284805</v>
      </c>
      <c r="G10" s="609" t="s">
        <v>441</v>
      </c>
      <c r="H10" s="609" t="s">
        <v>114</v>
      </c>
      <c r="I10" s="610" t="s">
        <v>442</v>
      </c>
      <c r="J10" s="611">
        <v>3911</v>
      </c>
      <c r="K10" s="611"/>
      <c r="L10" s="605" t="s">
        <v>796</v>
      </c>
      <c r="M10" s="621">
        <v>4100</v>
      </c>
      <c r="N10" s="608">
        <v>45793</v>
      </c>
      <c r="O10" s="605">
        <f t="shared" si="0"/>
        <v>2</v>
      </c>
      <c r="P10" s="607" t="s">
        <v>850</v>
      </c>
      <c r="Q10" s="607"/>
      <c r="R10" s="607" t="s">
        <v>790</v>
      </c>
      <c r="S10" s="603" t="s">
        <v>785</v>
      </c>
    </row>
    <row r="11" spans="1:19" s="601" customFormat="1" ht="369.75" x14ac:dyDescent="0.25">
      <c r="A11" s="600">
        <v>167</v>
      </c>
      <c r="B11" s="607">
        <v>10</v>
      </c>
      <c r="C11" s="607" t="s">
        <v>135</v>
      </c>
      <c r="D11" s="607" t="s">
        <v>804</v>
      </c>
      <c r="E11" s="607" t="s">
        <v>804</v>
      </c>
      <c r="F11" s="607">
        <v>284611</v>
      </c>
      <c r="G11" s="609" t="s">
        <v>431</v>
      </c>
      <c r="H11" s="609" t="s">
        <v>114</v>
      </c>
      <c r="I11" s="610" t="s">
        <v>432</v>
      </c>
      <c r="J11" s="611">
        <v>5218</v>
      </c>
      <c r="K11" s="611"/>
      <c r="L11" s="605" t="s">
        <v>796</v>
      </c>
      <c r="M11" s="621">
        <v>55000</v>
      </c>
      <c r="N11" s="608">
        <v>45953</v>
      </c>
      <c r="O11" s="605">
        <f t="shared" si="0"/>
        <v>4</v>
      </c>
      <c r="P11" s="607" t="s">
        <v>850</v>
      </c>
      <c r="Q11" s="607"/>
      <c r="R11" s="607" t="s">
        <v>790</v>
      </c>
      <c r="S11" s="603" t="s">
        <v>785</v>
      </c>
    </row>
    <row r="12" spans="1:19" s="601" customFormat="1" ht="318.75" x14ac:dyDescent="0.25">
      <c r="A12" s="600">
        <v>166</v>
      </c>
      <c r="B12" s="607">
        <v>11</v>
      </c>
      <c r="C12" s="607" t="s">
        <v>135</v>
      </c>
      <c r="D12" s="607" t="s">
        <v>804</v>
      </c>
      <c r="E12" s="607" t="s">
        <v>804</v>
      </c>
      <c r="F12" s="607">
        <v>284555</v>
      </c>
      <c r="G12" s="609" t="s">
        <v>429</v>
      </c>
      <c r="H12" s="609" t="s">
        <v>114</v>
      </c>
      <c r="I12" s="610" t="s">
        <v>430</v>
      </c>
      <c r="J12" s="611">
        <v>5218</v>
      </c>
      <c r="K12" s="611"/>
      <c r="L12" s="605" t="s">
        <v>796</v>
      </c>
      <c r="M12" s="621">
        <v>50000</v>
      </c>
      <c r="N12" s="608">
        <v>45956</v>
      </c>
      <c r="O12" s="605">
        <f t="shared" si="0"/>
        <v>4</v>
      </c>
      <c r="P12" s="607" t="s">
        <v>850</v>
      </c>
      <c r="Q12" s="607"/>
      <c r="R12" s="607" t="s">
        <v>790</v>
      </c>
      <c r="S12" s="603" t="s">
        <v>785</v>
      </c>
    </row>
    <row r="13" spans="1:19" s="601" customFormat="1" ht="216.75" x14ac:dyDescent="0.25">
      <c r="A13" s="600">
        <v>171</v>
      </c>
      <c r="B13" s="607">
        <v>12</v>
      </c>
      <c r="C13" s="607" t="s">
        <v>135</v>
      </c>
      <c r="D13" s="607" t="s">
        <v>804</v>
      </c>
      <c r="E13" s="607" t="s">
        <v>804</v>
      </c>
      <c r="F13" s="607">
        <v>284746</v>
      </c>
      <c r="G13" s="609" t="s">
        <v>439</v>
      </c>
      <c r="H13" s="609" t="s">
        <v>114</v>
      </c>
      <c r="I13" s="610" t="s">
        <v>440</v>
      </c>
      <c r="J13" s="611">
        <v>3911</v>
      </c>
      <c r="K13" s="611"/>
      <c r="L13" s="605" t="s">
        <v>796</v>
      </c>
      <c r="M13" s="621">
        <v>10200</v>
      </c>
      <c r="N13" s="608">
        <v>46022</v>
      </c>
      <c r="O13" s="605">
        <f t="shared" si="0"/>
        <v>4</v>
      </c>
      <c r="P13" s="607" t="s">
        <v>850</v>
      </c>
      <c r="Q13" s="607" t="s">
        <v>335</v>
      </c>
      <c r="R13" s="607" t="s">
        <v>790</v>
      </c>
      <c r="S13" s="603" t="s">
        <v>785</v>
      </c>
    </row>
    <row r="14" spans="1:19" s="601" customFormat="1" ht="76.5" x14ac:dyDescent="0.25">
      <c r="A14" s="600">
        <v>168</v>
      </c>
      <c r="B14" s="607">
        <v>13</v>
      </c>
      <c r="C14" s="607" t="s">
        <v>135</v>
      </c>
      <c r="D14" s="607" t="s">
        <v>804</v>
      </c>
      <c r="E14" s="607" t="s">
        <v>804</v>
      </c>
      <c r="F14" s="607">
        <v>284625</v>
      </c>
      <c r="G14" s="609" t="s">
        <v>434</v>
      </c>
      <c r="H14" s="609" t="s">
        <v>114</v>
      </c>
      <c r="I14" s="610" t="s">
        <v>433</v>
      </c>
      <c r="J14" s="611">
        <v>3911</v>
      </c>
      <c r="K14" s="611"/>
      <c r="L14" s="605" t="s">
        <v>797</v>
      </c>
      <c r="M14" s="621">
        <v>31500</v>
      </c>
      <c r="N14" s="608">
        <v>45807</v>
      </c>
      <c r="O14" s="605">
        <f t="shared" si="0"/>
        <v>2</v>
      </c>
      <c r="P14" s="607" t="s">
        <v>850</v>
      </c>
      <c r="Q14" s="607"/>
      <c r="R14" s="607" t="s">
        <v>790</v>
      </c>
      <c r="S14" s="603" t="s">
        <v>785</v>
      </c>
    </row>
    <row r="15" spans="1:19" s="601" customFormat="1" ht="153" x14ac:dyDescent="0.25">
      <c r="A15" s="600">
        <v>170</v>
      </c>
      <c r="B15" s="607">
        <v>14</v>
      </c>
      <c r="C15" s="607" t="s">
        <v>135</v>
      </c>
      <c r="D15" s="607" t="s">
        <v>804</v>
      </c>
      <c r="E15" s="607" t="s">
        <v>804</v>
      </c>
      <c r="F15" s="607">
        <v>284630</v>
      </c>
      <c r="G15" s="609" t="s">
        <v>437</v>
      </c>
      <c r="H15" s="609" t="s">
        <v>114</v>
      </c>
      <c r="I15" s="610" t="s">
        <v>438</v>
      </c>
      <c r="J15" s="611">
        <v>3911</v>
      </c>
      <c r="K15" s="611"/>
      <c r="L15" s="605" t="s">
        <v>797</v>
      </c>
      <c r="M15" s="621">
        <v>24000</v>
      </c>
      <c r="N15" s="608">
        <v>45864</v>
      </c>
      <c r="O15" s="605">
        <f t="shared" si="0"/>
        <v>3</v>
      </c>
      <c r="P15" s="607" t="s">
        <v>850</v>
      </c>
      <c r="Q15" s="607"/>
      <c r="R15" s="607" t="s">
        <v>790</v>
      </c>
      <c r="S15" s="603" t="s">
        <v>785</v>
      </c>
    </row>
    <row r="16" spans="1:19" s="601" customFormat="1" ht="318.75" x14ac:dyDescent="0.25">
      <c r="A16" s="600">
        <v>169</v>
      </c>
      <c r="B16" s="607">
        <v>15</v>
      </c>
      <c r="C16" s="607" t="s">
        <v>135</v>
      </c>
      <c r="D16" s="607" t="s">
        <v>804</v>
      </c>
      <c r="E16" s="607" t="s">
        <v>804</v>
      </c>
      <c r="F16" s="607">
        <v>284629</v>
      </c>
      <c r="G16" s="609" t="s">
        <v>435</v>
      </c>
      <c r="H16" s="609" t="s">
        <v>114</v>
      </c>
      <c r="I16" s="610" t="s">
        <v>436</v>
      </c>
      <c r="J16" s="611">
        <v>3911</v>
      </c>
      <c r="K16" s="611"/>
      <c r="L16" s="605" t="s">
        <v>797</v>
      </c>
      <c r="M16" s="621">
        <v>144000</v>
      </c>
      <c r="N16" s="608">
        <v>45899</v>
      </c>
      <c r="O16" s="605">
        <f t="shared" si="0"/>
        <v>3</v>
      </c>
      <c r="P16" s="607" t="s">
        <v>850</v>
      </c>
      <c r="Q16" s="607"/>
      <c r="R16" s="607" t="s">
        <v>790</v>
      </c>
      <c r="S16" s="603" t="s">
        <v>785</v>
      </c>
    </row>
    <row r="17" spans="1:19" s="601" customFormat="1" ht="63.75" x14ac:dyDescent="0.25">
      <c r="A17" s="600">
        <v>200</v>
      </c>
      <c r="B17" s="607">
        <v>16</v>
      </c>
      <c r="C17" s="607" t="s">
        <v>125</v>
      </c>
      <c r="D17" s="607" t="s">
        <v>805</v>
      </c>
      <c r="E17" s="607" t="s">
        <v>805</v>
      </c>
      <c r="F17" s="607">
        <v>293353</v>
      </c>
      <c r="G17" s="607" t="s">
        <v>487</v>
      </c>
      <c r="H17" s="607" t="s">
        <v>114</v>
      </c>
      <c r="I17" s="607" t="s">
        <v>481</v>
      </c>
      <c r="J17" s="605">
        <v>3953</v>
      </c>
      <c r="K17" s="605"/>
      <c r="L17" s="605" t="s">
        <v>795</v>
      </c>
      <c r="M17" s="621">
        <v>24931.48</v>
      </c>
      <c r="N17" s="608">
        <v>45996</v>
      </c>
      <c r="O17" s="605">
        <f t="shared" si="0"/>
        <v>4</v>
      </c>
      <c r="P17" s="607" t="s">
        <v>850</v>
      </c>
      <c r="Q17" s="607"/>
      <c r="R17" s="607" t="s">
        <v>790</v>
      </c>
      <c r="S17" s="603" t="s">
        <v>33</v>
      </c>
    </row>
    <row r="18" spans="1:19" s="601" customFormat="1" ht="102" x14ac:dyDescent="0.25">
      <c r="A18" s="600">
        <v>206</v>
      </c>
      <c r="B18" s="607">
        <v>17</v>
      </c>
      <c r="C18" s="607" t="s">
        <v>125</v>
      </c>
      <c r="D18" s="607" t="s">
        <v>805</v>
      </c>
      <c r="E18" s="607" t="s">
        <v>805</v>
      </c>
      <c r="F18" s="607">
        <v>294209</v>
      </c>
      <c r="G18" s="607" t="s">
        <v>493</v>
      </c>
      <c r="H18" s="607" t="s">
        <v>114</v>
      </c>
      <c r="I18" s="607" t="s">
        <v>486</v>
      </c>
      <c r="J18" s="605">
        <v>3953</v>
      </c>
      <c r="K18" s="605"/>
      <c r="L18" s="605" t="s">
        <v>795</v>
      </c>
      <c r="M18" s="621">
        <v>10600</v>
      </c>
      <c r="N18" s="608">
        <v>45996</v>
      </c>
      <c r="O18" s="605">
        <f t="shared" si="0"/>
        <v>4</v>
      </c>
      <c r="P18" s="607" t="s">
        <v>850</v>
      </c>
      <c r="Q18" s="607"/>
      <c r="R18" s="607" t="s">
        <v>790</v>
      </c>
      <c r="S18" s="603" t="s">
        <v>33</v>
      </c>
    </row>
    <row r="19" spans="1:19" s="601" customFormat="1" ht="51" x14ac:dyDescent="0.25">
      <c r="A19" s="600">
        <v>207</v>
      </c>
      <c r="B19" s="607">
        <v>18</v>
      </c>
      <c r="C19" s="607" t="s">
        <v>125</v>
      </c>
      <c r="D19" s="607" t="s">
        <v>805</v>
      </c>
      <c r="E19" s="607" t="s">
        <v>805</v>
      </c>
      <c r="F19" s="607">
        <v>294232</v>
      </c>
      <c r="G19" s="607" t="s">
        <v>494</v>
      </c>
      <c r="H19" s="607" t="s">
        <v>114</v>
      </c>
      <c r="I19" s="607" t="s">
        <v>483</v>
      </c>
      <c r="J19" s="605">
        <v>3953</v>
      </c>
      <c r="K19" s="605"/>
      <c r="L19" s="605" t="s">
        <v>795</v>
      </c>
      <c r="M19" s="621">
        <v>26471.07</v>
      </c>
      <c r="N19" s="608">
        <v>45996</v>
      </c>
      <c r="O19" s="605">
        <f t="shared" si="0"/>
        <v>4</v>
      </c>
      <c r="P19" s="607" t="s">
        <v>850</v>
      </c>
      <c r="Q19" s="607"/>
      <c r="R19" s="607" t="s">
        <v>790</v>
      </c>
      <c r="S19" s="603" t="s">
        <v>33</v>
      </c>
    </row>
    <row r="20" spans="1:19" s="601" customFormat="1" ht="51" x14ac:dyDescent="0.25">
      <c r="A20" s="600">
        <v>208</v>
      </c>
      <c r="B20" s="607">
        <v>19</v>
      </c>
      <c r="C20" s="607" t="s">
        <v>125</v>
      </c>
      <c r="D20" s="607" t="s">
        <v>805</v>
      </c>
      <c r="E20" s="607" t="s">
        <v>805</v>
      </c>
      <c r="F20" s="607">
        <v>294237</v>
      </c>
      <c r="G20" s="607" t="s">
        <v>495</v>
      </c>
      <c r="H20" s="607" t="s">
        <v>114</v>
      </c>
      <c r="I20" s="607" t="s">
        <v>483</v>
      </c>
      <c r="J20" s="605">
        <v>3953</v>
      </c>
      <c r="K20" s="605"/>
      <c r="L20" s="605" t="s">
        <v>795</v>
      </c>
      <c r="M20" s="621">
        <v>10600</v>
      </c>
      <c r="N20" s="608">
        <v>45996</v>
      </c>
      <c r="O20" s="605">
        <f t="shared" si="0"/>
        <v>4</v>
      </c>
      <c r="P20" s="607" t="s">
        <v>850</v>
      </c>
      <c r="Q20" s="607"/>
      <c r="R20" s="607" t="s">
        <v>790</v>
      </c>
      <c r="S20" s="603" t="s">
        <v>33</v>
      </c>
    </row>
    <row r="21" spans="1:19" s="601" customFormat="1" ht="63.75" x14ac:dyDescent="0.25">
      <c r="A21" s="600">
        <v>209</v>
      </c>
      <c r="B21" s="607">
        <v>20</v>
      </c>
      <c r="C21" s="607" t="s">
        <v>125</v>
      </c>
      <c r="D21" s="607" t="s">
        <v>805</v>
      </c>
      <c r="E21" s="607" t="s">
        <v>805</v>
      </c>
      <c r="F21" s="607">
        <v>294604</v>
      </c>
      <c r="G21" s="607" t="s">
        <v>497</v>
      </c>
      <c r="H21" s="607" t="s">
        <v>114</v>
      </c>
      <c r="I21" s="607" t="s">
        <v>496</v>
      </c>
      <c r="J21" s="605">
        <v>3953</v>
      </c>
      <c r="K21" s="605"/>
      <c r="L21" s="605" t="s">
        <v>795</v>
      </c>
      <c r="M21" s="621">
        <v>10375</v>
      </c>
      <c r="N21" s="608">
        <v>45996</v>
      </c>
      <c r="O21" s="605">
        <f t="shared" si="0"/>
        <v>4</v>
      </c>
      <c r="P21" s="607" t="s">
        <v>850</v>
      </c>
      <c r="Q21" s="607"/>
      <c r="R21" s="607" t="s">
        <v>790</v>
      </c>
      <c r="S21" s="603" t="s">
        <v>33</v>
      </c>
    </row>
    <row r="22" spans="1:19" s="601" customFormat="1" ht="63.75" x14ac:dyDescent="0.25">
      <c r="A22" s="600">
        <v>210</v>
      </c>
      <c r="B22" s="607">
        <v>21</v>
      </c>
      <c r="C22" s="607" t="s">
        <v>125</v>
      </c>
      <c r="D22" s="607" t="s">
        <v>805</v>
      </c>
      <c r="E22" s="607" t="s">
        <v>805</v>
      </c>
      <c r="F22" s="607">
        <v>294604</v>
      </c>
      <c r="G22" s="607" t="s">
        <v>498</v>
      </c>
      <c r="H22" s="607" t="s">
        <v>114</v>
      </c>
      <c r="I22" s="607" t="s">
        <v>496</v>
      </c>
      <c r="J22" s="605">
        <v>3953</v>
      </c>
      <c r="K22" s="605"/>
      <c r="L22" s="605" t="s">
        <v>795</v>
      </c>
      <c r="M22" s="621">
        <v>17810</v>
      </c>
      <c r="N22" s="608">
        <v>45996</v>
      </c>
      <c r="O22" s="605">
        <f t="shared" si="0"/>
        <v>4</v>
      </c>
      <c r="P22" s="607" t="s">
        <v>850</v>
      </c>
      <c r="Q22" s="607"/>
      <c r="R22" s="607" t="s">
        <v>790</v>
      </c>
      <c r="S22" s="603" t="s">
        <v>33</v>
      </c>
    </row>
    <row r="23" spans="1:19" s="601" customFormat="1" ht="63.75" x14ac:dyDescent="0.25">
      <c r="A23" s="600">
        <v>211</v>
      </c>
      <c r="B23" s="607">
        <v>22</v>
      </c>
      <c r="C23" s="607" t="s">
        <v>125</v>
      </c>
      <c r="D23" s="607" t="s">
        <v>805</v>
      </c>
      <c r="E23" s="607" t="s">
        <v>805</v>
      </c>
      <c r="F23" s="607">
        <v>294604</v>
      </c>
      <c r="G23" s="607" t="s">
        <v>499</v>
      </c>
      <c r="H23" s="607" t="s">
        <v>114</v>
      </c>
      <c r="I23" s="607" t="s">
        <v>496</v>
      </c>
      <c r="J23" s="605">
        <v>3953</v>
      </c>
      <c r="K23" s="605"/>
      <c r="L23" s="605" t="s">
        <v>795</v>
      </c>
      <c r="M23" s="621">
        <v>8315</v>
      </c>
      <c r="N23" s="608">
        <v>45996</v>
      </c>
      <c r="O23" s="605">
        <f t="shared" si="0"/>
        <v>4</v>
      </c>
      <c r="P23" s="607" t="s">
        <v>850</v>
      </c>
      <c r="Q23" s="607"/>
      <c r="R23" s="607" t="s">
        <v>790</v>
      </c>
      <c r="S23" s="603" t="s">
        <v>33</v>
      </c>
    </row>
    <row r="24" spans="1:19" s="601" customFormat="1" ht="63.75" x14ac:dyDescent="0.25">
      <c r="A24" s="600">
        <v>212</v>
      </c>
      <c r="B24" s="607">
        <v>23</v>
      </c>
      <c r="C24" s="607" t="s">
        <v>125</v>
      </c>
      <c r="D24" s="607" t="s">
        <v>805</v>
      </c>
      <c r="E24" s="607" t="s">
        <v>805</v>
      </c>
      <c r="F24" s="607">
        <v>294604</v>
      </c>
      <c r="G24" s="607" t="s">
        <v>500</v>
      </c>
      <c r="H24" s="607" t="s">
        <v>114</v>
      </c>
      <c r="I24" s="607" t="s">
        <v>496</v>
      </c>
      <c r="J24" s="605">
        <v>3953</v>
      </c>
      <c r="K24" s="605"/>
      <c r="L24" s="605" t="s">
        <v>795</v>
      </c>
      <c r="M24" s="621">
        <v>6555</v>
      </c>
      <c r="N24" s="608">
        <v>45996</v>
      </c>
      <c r="O24" s="605">
        <f t="shared" si="0"/>
        <v>4</v>
      </c>
      <c r="P24" s="607" t="s">
        <v>850</v>
      </c>
      <c r="Q24" s="607"/>
      <c r="R24" s="607" t="s">
        <v>790</v>
      </c>
      <c r="S24" s="603" t="s">
        <v>33</v>
      </c>
    </row>
    <row r="25" spans="1:19" s="601" customFormat="1" ht="63.75" x14ac:dyDescent="0.25">
      <c r="A25" s="600">
        <v>213</v>
      </c>
      <c r="B25" s="607">
        <v>24</v>
      </c>
      <c r="C25" s="607" t="s">
        <v>125</v>
      </c>
      <c r="D25" s="607" t="s">
        <v>805</v>
      </c>
      <c r="E25" s="607" t="s">
        <v>805</v>
      </c>
      <c r="F25" s="607">
        <v>294604</v>
      </c>
      <c r="G25" s="607" t="s">
        <v>501</v>
      </c>
      <c r="H25" s="607" t="s">
        <v>114</v>
      </c>
      <c r="I25" s="607" t="s">
        <v>496</v>
      </c>
      <c r="J25" s="605">
        <v>3953</v>
      </c>
      <c r="K25" s="605"/>
      <c r="L25" s="605" t="s">
        <v>795</v>
      </c>
      <c r="M25" s="621">
        <v>7795</v>
      </c>
      <c r="N25" s="608">
        <v>45996</v>
      </c>
      <c r="O25" s="605">
        <f t="shared" si="0"/>
        <v>4</v>
      </c>
      <c r="P25" s="607" t="s">
        <v>850</v>
      </c>
      <c r="Q25" s="607"/>
      <c r="R25" s="607" t="s">
        <v>790</v>
      </c>
      <c r="S25" s="603" t="s">
        <v>33</v>
      </c>
    </row>
    <row r="26" spans="1:19" s="601" customFormat="1" ht="63.75" x14ac:dyDescent="0.25">
      <c r="A26" s="600">
        <v>214</v>
      </c>
      <c r="B26" s="607">
        <v>25</v>
      </c>
      <c r="C26" s="607" t="s">
        <v>125</v>
      </c>
      <c r="D26" s="607" t="s">
        <v>805</v>
      </c>
      <c r="E26" s="607" t="s">
        <v>805</v>
      </c>
      <c r="F26" s="607">
        <v>294604</v>
      </c>
      <c r="G26" s="607" t="s">
        <v>502</v>
      </c>
      <c r="H26" s="607" t="s">
        <v>114</v>
      </c>
      <c r="I26" s="607" t="s">
        <v>496</v>
      </c>
      <c r="J26" s="605">
        <v>3953</v>
      </c>
      <c r="K26" s="605"/>
      <c r="L26" s="605" t="s">
        <v>795</v>
      </c>
      <c r="M26" s="621">
        <v>91312</v>
      </c>
      <c r="N26" s="608">
        <v>45996</v>
      </c>
      <c r="O26" s="605">
        <f t="shared" si="0"/>
        <v>4</v>
      </c>
      <c r="P26" s="607" t="s">
        <v>850</v>
      </c>
      <c r="Q26" s="607"/>
      <c r="R26" s="607" t="s">
        <v>790</v>
      </c>
      <c r="S26" s="603" t="s">
        <v>33</v>
      </c>
    </row>
    <row r="27" spans="1:19" s="601" customFormat="1" ht="63.75" x14ac:dyDescent="0.25">
      <c r="A27" s="600">
        <v>215</v>
      </c>
      <c r="B27" s="607">
        <v>26</v>
      </c>
      <c r="C27" s="607" t="s">
        <v>125</v>
      </c>
      <c r="D27" s="607" t="s">
        <v>805</v>
      </c>
      <c r="E27" s="607" t="s">
        <v>805</v>
      </c>
      <c r="F27" s="607">
        <v>294604</v>
      </c>
      <c r="G27" s="607" t="s">
        <v>503</v>
      </c>
      <c r="H27" s="607" t="s">
        <v>114</v>
      </c>
      <c r="I27" s="607" t="s">
        <v>496</v>
      </c>
      <c r="J27" s="605">
        <v>3953</v>
      </c>
      <c r="K27" s="605"/>
      <c r="L27" s="605" t="s">
        <v>795</v>
      </c>
      <c r="M27" s="621">
        <v>10400</v>
      </c>
      <c r="N27" s="608">
        <v>45996</v>
      </c>
      <c r="O27" s="605">
        <f t="shared" si="0"/>
        <v>4</v>
      </c>
      <c r="P27" s="607" t="s">
        <v>850</v>
      </c>
      <c r="Q27" s="607"/>
      <c r="R27" s="607" t="s">
        <v>790</v>
      </c>
      <c r="S27" s="603" t="s">
        <v>33</v>
      </c>
    </row>
    <row r="28" spans="1:19" s="601" customFormat="1" ht="63.75" x14ac:dyDescent="0.25">
      <c r="A28" s="600">
        <v>216</v>
      </c>
      <c r="B28" s="607">
        <v>27</v>
      </c>
      <c r="C28" s="607" t="s">
        <v>125</v>
      </c>
      <c r="D28" s="607" t="s">
        <v>805</v>
      </c>
      <c r="E28" s="607" t="s">
        <v>805</v>
      </c>
      <c r="F28" s="607">
        <v>294604</v>
      </c>
      <c r="G28" s="607" t="s">
        <v>504</v>
      </c>
      <c r="H28" s="607" t="s">
        <v>114</v>
      </c>
      <c r="I28" s="607" t="s">
        <v>496</v>
      </c>
      <c r="J28" s="605">
        <v>3953</v>
      </c>
      <c r="K28" s="605"/>
      <c r="L28" s="605" t="s">
        <v>795</v>
      </c>
      <c r="M28" s="621">
        <v>13728</v>
      </c>
      <c r="N28" s="608">
        <v>45996</v>
      </c>
      <c r="O28" s="605">
        <f t="shared" si="0"/>
        <v>4</v>
      </c>
      <c r="P28" s="607" t="s">
        <v>850</v>
      </c>
      <c r="Q28" s="607"/>
      <c r="R28" s="607" t="s">
        <v>790</v>
      </c>
      <c r="S28" s="603" t="s">
        <v>33</v>
      </c>
    </row>
    <row r="29" spans="1:19" s="601" customFormat="1" ht="63.75" x14ac:dyDescent="0.25">
      <c r="A29" s="600">
        <v>217</v>
      </c>
      <c r="B29" s="607">
        <v>28</v>
      </c>
      <c r="C29" s="607" t="s">
        <v>125</v>
      </c>
      <c r="D29" s="607" t="s">
        <v>805</v>
      </c>
      <c r="E29" s="607" t="s">
        <v>805</v>
      </c>
      <c r="F29" s="607">
        <v>294604</v>
      </c>
      <c r="G29" s="607" t="s">
        <v>505</v>
      </c>
      <c r="H29" s="607" t="s">
        <v>114</v>
      </c>
      <c r="I29" s="607" t="s">
        <v>496</v>
      </c>
      <c r="J29" s="605">
        <v>3953</v>
      </c>
      <c r="K29" s="605"/>
      <c r="L29" s="605" t="s">
        <v>795</v>
      </c>
      <c r="M29" s="621">
        <v>1872</v>
      </c>
      <c r="N29" s="608">
        <v>45996</v>
      </c>
      <c r="O29" s="605">
        <f t="shared" si="0"/>
        <v>4</v>
      </c>
      <c r="P29" s="607" t="s">
        <v>850</v>
      </c>
      <c r="Q29" s="607"/>
      <c r="R29" s="607" t="s">
        <v>790</v>
      </c>
      <c r="S29" s="603" t="s">
        <v>33</v>
      </c>
    </row>
    <row r="30" spans="1:19" s="601" customFormat="1" ht="63.75" x14ac:dyDescent="0.25">
      <c r="A30" s="600">
        <v>218</v>
      </c>
      <c r="B30" s="607">
        <v>29</v>
      </c>
      <c r="C30" s="607" t="s">
        <v>125</v>
      </c>
      <c r="D30" s="607" t="s">
        <v>805</v>
      </c>
      <c r="E30" s="607" t="s">
        <v>805</v>
      </c>
      <c r="F30" s="607">
        <v>294604</v>
      </c>
      <c r="G30" s="607" t="s">
        <v>506</v>
      </c>
      <c r="H30" s="607" t="s">
        <v>114</v>
      </c>
      <c r="I30" s="607" t="s">
        <v>496</v>
      </c>
      <c r="J30" s="605">
        <v>3953</v>
      </c>
      <c r="K30" s="605"/>
      <c r="L30" s="605" t="s">
        <v>795</v>
      </c>
      <c r="M30" s="621">
        <v>31200</v>
      </c>
      <c r="N30" s="608">
        <v>45996</v>
      </c>
      <c r="O30" s="605">
        <f t="shared" si="0"/>
        <v>4</v>
      </c>
      <c r="P30" s="607" t="s">
        <v>850</v>
      </c>
      <c r="Q30" s="607"/>
      <c r="R30" s="607" t="s">
        <v>790</v>
      </c>
      <c r="S30" s="603" t="s">
        <v>33</v>
      </c>
    </row>
    <row r="31" spans="1:19" s="601" customFormat="1" ht="63.75" x14ac:dyDescent="0.25">
      <c r="A31" s="600">
        <v>219</v>
      </c>
      <c r="B31" s="607">
        <v>30</v>
      </c>
      <c r="C31" s="607" t="s">
        <v>125</v>
      </c>
      <c r="D31" s="607" t="s">
        <v>805</v>
      </c>
      <c r="E31" s="607" t="s">
        <v>805</v>
      </c>
      <c r="F31" s="607">
        <v>294604</v>
      </c>
      <c r="G31" s="607" t="s">
        <v>507</v>
      </c>
      <c r="H31" s="607" t="s">
        <v>114</v>
      </c>
      <c r="I31" s="607" t="s">
        <v>496</v>
      </c>
      <c r="J31" s="605">
        <v>3953</v>
      </c>
      <c r="K31" s="605"/>
      <c r="L31" s="605" t="s">
        <v>795</v>
      </c>
      <c r="M31" s="621">
        <v>68640</v>
      </c>
      <c r="N31" s="608">
        <v>45996</v>
      </c>
      <c r="O31" s="605">
        <f t="shared" si="0"/>
        <v>4</v>
      </c>
      <c r="P31" s="607" t="s">
        <v>850</v>
      </c>
      <c r="Q31" s="607"/>
      <c r="R31" s="607" t="s">
        <v>790</v>
      </c>
      <c r="S31" s="603" t="s">
        <v>33</v>
      </c>
    </row>
    <row r="32" spans="1:19" s="601" customFormat="1" ht="63.75" x14ac:dyDescent="0.25">
      <c r="A32" s="600">
        <v>220</v>
      </c>
      <c r="B32" s="607">
        <v>31</v>
      </c>
      <c r="C32" s="607" t="s">
        <v>125</v>
      </c>
      <c r="D32" s="607" t="s">
        <v>805</v>
      </c>
      <c r="E32" s="607" t="s">
        <v>805</v>
      </c>
      <c r="F32" s="607">
        <v>294604</v>
      </c>
      <c r="G32" s="607" t="s">
        <v>508</v>
      </c>
      <c r="H32" s="607" t="s">
        <v>114</v>
      </c>
      <c r="I32" s="607" t="s">
        <v>496</v>
      </c>
      <c r="J32" s="605">
        <v>3953</v>
      </c>
      <c r="K32" s="605"/>
      <c r="L32" s="605" t="s">
        <v>795</v>
      </c>
      <c r="M32" s="621">
        <v>18720</v>
      </c>
      <c r="N32" s="608">
        <v>45996</v>
      </c>
      <c r="O32" s="605">
        <f t="shared" si="0"/>
        <v>4</v>
      </c>
      <c r="P32" s="607" t="s">
        <v>850</v>
      </c>
      <c r="Q32" s="607"/>
      <c r="R32" s="607" t="s">
        <v>790</v>
      </c>
      <c r="S32" s="603" t="s">
        <v>33</v>
      </c>
    </row>
    <row r="33" spans="1:19" s="601" customFormat="1" ht="63.75" x14ac:dyDescent="0.25">
      <c r="A33" s="600">
        <v>222</v>
      </c>
      <c r="B33" s="607">
        <v>32</v>
      </c>
      <c r="C33" s="607" t="s">
        <v>125</v>
      </c>
      <c r="D33" s="607" t="s">
        <v>805</v>
      </c>
      <c r="E33" s="607" t="s">
        <v>805</v>
      </c>
      <c r="F33" s="607">
        <v>294604</v>
      </c>
      <c r="G33" s="607" t="s">
        <v>510</v>
      </c>
      <c r="H33" s="607" t="s">
        <v>114</v>
      </c>
      <c r="I33" s="607" t="s">
        <v>496</v>
      </c>
      <c r="J33" s="605">
        <v>3953</v>
      </c>
      <c r="K33" s="605"/>
      <c r="L33" s="605" t="s">
        <v>795</v>
      </c>
      <c r="M33" s="621">
        <v>1560</v>
      </c>
      <c r="N33" s="608">
        <v>45996</v>
      </c>
      <c r="O33" s="605">
        <f t="shared" si="0"/>
        <v>4</v>
      </c>
      <c r="P33" s="607" t="s">
        <v>850</v>
      </c>
      <c r="Q33" s="607"/>
      <c r="R33" s="607" t="s">
        <v>790</v>
      </c>
      <c r="S33" s="603" t="s">
        <v>33</v>
      </c>
    </row>
    <row r="34" spans="1:19" s="601" customFormat="1" ht="63.75" x14ac:dyDescent="0.25">
      <c r="A34" s="600">
        <v>223</v>
      </c>
      <c r="B34" s="607">
        <v>33</v>
      </c>
      <c r="C34" s="607" t="s">
        <v>125</v>
      </c>
      <c r="D34" s="607" t="s">
        <v>805</v>
      </c>
      <c r="E34" s="607" t="s">
        <v>805</v>
      </c>
      <c r="F34" s="607">
        <v>294604</v>
      </c>
      <c r="G34" s="607" t="s">
        <v>513</v>
      </c>
      <c r="H34" s="607" t="s">
        <v>114</v>
      </c>
      <c r="I34" s="607" t="s">
        <v>496</v>
      </c>
      <c r="J34" s="605">
        <v>3953</v>
      </c>
      <c r="K34" s="605"/>
      <c r="L34" s="605" t="s">
        <v>795</v>
      </c>
      <c r="M34" s="621">
        <v>2912</v>
      </c>
      <c r="N34" s="608">
        <v>45996</v>
      </c>
      <c r="O34" s="605">
        <f t="shared" si="0"/>
        <v>4</v>
      </c>
      <c r="P34" s="607" t="s">
        <v>850</v>
      </c>
      <c r="Q34" s="607"/>
      <c r="R34" s="607" t="s">
        <v>790</v>
      </c>
      <c r="S34" s="603" t="s">
        <v>33</v>
      </c>
    </row>
    <row r="35" spans="1:19" s="601" customFormat="1" ht="63.75" x14ac:dyDescent="0.25">
      <c r="A35" s="600">
        <v>225</v>
      </c>
      <c r="B35" s="607">
        <v>34</v>
      </c>
      <c r="C35" s="607" t="s">
        <v>125</v>
      </c>
      <c r="D35" s="607" t="s">
        <v>805</v>
      </c>
      <c r="E35" s="607" t="s">
        <v>805</v>
      </c>
      <c r="F35" s="607">
        <v>294604</v>
      </c>
      <c r="G35" s="607" t="s">
        <v>514</v>
      </c>
      <c r="H35" s="607" t="s">
        <v>114</v>
      </c>
      <c r="I35" s="607" t="s">
        <v>496</v>
      </c>
      <c r="J35" s="605">
        <v>3953</v>
      </c>
      <c r="K35" s="605"/>
      <c r="L35" s="605" t="s">
        <v>795</v>
      </c>
      <c r="M35" s="621">
        <v>17132.939999999999</v>
      </c>
      <c r="N35" s="608">
        <v>45996</v>
      </c>
      <c r="O35" s="605">
        <f t="shared" si="0"/>
        <v>4</v>
      </c>
      <c r="P35" s="607" t="s">
        <v>850</v>
      </c>
      <c r="Q35" s="607"/>
      <c r="R35" s="607" t="s">
        <v>790</v>
      </c>
      <c r="S35" s="603" t="s">
        <v>33</v>
      </c>
    </row>
    <row r="36" spans="1:19" s="601" customFormat="1" ht="63.75" x14ac:dyDescent="0.25">
      <c r="A36" s="600">
        <v>226</v>
      </c>
      <c r="B36" s="607">
        <v>35</v>
      </c>
      <c r="C36" s="607" t="s">
        <v>125</v>
      </c>
      <c r="D36" s="607" t="s">
        <v>805</v>
      </c>
      <c r="E36" s="607" t="s">
        <v>805</v>
      </c>
      <c r="F36" s="607">
        <v>294604</v>
      </c>
      <c r="G36" s="607" t="s">
        <v>512</v>
      </c>
      <c r="H36" s="607" t="s">
        <v>114</v>
      </c>
      <c r="I36" s="607" t="s">
        <v>496</v>
      </c>
      <c r="J36" s="605">
        <v>3953</v>
      </c>
      <c r="K36" s="605"/>
      <c r="L36" s="605" t="s">
        <v>795</v>
      </c>
      <c r="M36" s="621">
        <v>780</v>
      </c>
      <c r="N36" s="608">
        <v>45996</v>
      </c>
      <c r="O36" s="605">
        <f t="shared" si="0"/>
        <v>4</v>
      </c>
      <c r="P36" s="607" t="s">
        <v>850</v>
      </c>
      <c r="Q36" s="607"/>
      <c r="R36" s="607" t="s">
        <v>790</v>
      </c>
      <c r="S36" s="603" t="s">
        <v>33</v>
      </c>
    </row>
    <row r="37" spans="1:19" s="601" customFormat="1" ht="63.75" x14ac:dyDescent="0.25">
      <c r="A37" s="600">
        <v>227</v>
      </c>
      <c r="B37" s="607">
        <v>36</v>
      </c>
      <c r="C37" s="607" t="s">
        <v>125</v>
      </c>
      <c r="D37" s="607" t="s">
        <v>805</v>
      </c>
      <c r="E37" s="607" t="s">
        <v>805</v>
      </c>
      <c r="F37" s="607">
        <v>294604</v>
      </c>
      <c r="G37" s="607" t="s">
        <v>515</v>
      </c>
      <c r="H37" s="607" t="s">
        <v>114</v>
      </c>
      <c r="I37" s="607" t="s">
        <v>496</v>
      </c>
      <c r="J37" s="605">
        <v>3953</v>
      </c>
      <c r="K37" s="605"/>
      <c r="L37" s="605" t="s">
        <v>795</v>
      </c>
      <c r="M37" s="621">
        <v>780</v>
      </c>
      <c r="N37" s="608">
        <v>45996</v>
      </c>
      <c r="O37" s="605">
        <f t="shared" si="0"/>
        <v>4</v>
      </c>
      <c r="P37" s="607" t="s">
        <v>850</v>
      </c>
      <c r="Q37" s="607"/>
      <c r="R37" s="607" t="s">
        <v>790</v>
      </c>
      <c r="S37" s="603" t="s">
        <v>33</v>
      </c>
    </row>
    <row r="38" spans="1:19" s="601" customFormat="1" ht="63.75" x14ac:dyDescent="0.25">
      <c r="A38" s="600">
        <v>228</v>
      </c>
      <c r="B38" s="607">
        <v>37</v>
      </c>
      <c r="C38" s="607" t="s">
        <v>125</v>
      </c>
      <c r="D38" s="607" t="s">
        <v>805</v>
      </c>
      <c r="E38" s="607" t="s">
        <v>805</v>
      </c>
      <c r="F38" s="607">
        <v>294604</v>
      </c>
      <c r="G38" s="607" t="s">
        <v>516</v>
      </c>
      <c r="H38" s="607" t="s">
        <v>114</v>
      </c>
      <c r="I38" s="607" t="s">
        <v>496</v>
      </c>
      <c r="J38" s="605">
        <v>3953</v>
      </c>
      <c r="K38" s="605"/>
      <c r="L38" s="605" t="s">
        <v>795</v>
      </c>
      <c r="M38" s="621">
        <v>99840</v>
      </c>
      <c r="N38" s="608">
        <v>45996</v>
      </c>
      <c r="O38" s="605">
        <f t="shared" si="0"/>
        <v>4</v>
      </c>
      <c r="P38" s="607" t="s">
        <v>850</v>
      </c>
      <c r="Q38" s="607"/>
      <c r="R38" s="607" t="s">
        <v>790</v>
      </c>
      <c r="S38" s="603" t="s">
        <v>33</v>
      </c>
    </row>
    <row r="39" spans="1:19" s="601" customFormat="1" ht="63.75" x14ac:dyDescent="0.25">
      <c r="A39" s="600">
        <v>229</v>
      </c>
      <c r="B39" s="607">
        <v>38</v>
      </c>
      <c r="C39" s="607" t="s">
        <v>125</v>
      </c>
      <c r="D39" s="607" t="s">
        <v>805</v>
      </c>
      <c r="E39" s="607" t="s">
        <v>805</v>
      </c>
      <c r="F39" s="607">
        <v>294604</v>
      </c>
      <c r="G39" s="607" t="s">
        <v>517</v>
      </c>
      <c r="H39" s="607" t="s">
        <v>114</v>
      </c>
      <c r="I39" s="607" t="s">
        <v>496</v>
      </c>
      <c r="J39" s="605">
        <v>3953</v>
      </c>
      <c r="K39" s="605"/>
      <c r="L39" s="605" t="s">
        <v>795</v>
      </c>
      <c r="M39" s="621">
        <v>20800</v>
      </c>
      <c r="N39" s="608">
        <v>45996</v>
      </c>
      <c r="O39" s="605">
        <f t="shared" si="0"/>
        <v>4</v>
      </c>
      <c r="P39" s="607" t="s">
        <v>850</v>
      </c>
      <c r="Q39" s="607"/>
      <c r="R39" s="607" t="s">
        <v>790</v>
      </c>
      <c r="S39" s="603" t="s">
        <v>33</v>
      </c>
    </row>
    <row r="40" spans="1:19" s="601" customFormat="1" ht="63.75" x14ac:dyDescent="0.25">
      <c r="A40" s="600">
        <v>230</v>
      </c>
      <c r="B40" s="607">
        <v>39</v>
      </c>
      <c r="C40" s="607" t="s">
        <v>125</v>
      </c>
      <c r="D40" s="607" t="s">
        <v>805</v>
      </c>
      <c r="E40" s="607" t="s">
        <v>805</v>
      </c>
      <c r="F40" s="607">
        <v>294604</v>
      </c>
      <c r="G40" s="607" t="s">
        <v>518</v>
      </c>
      <c r="H40" s="607" t="s">
        <v>114</v>
      </c>
      <c r="I40" s="607" t="s">
        <v>496</v>
      </c>
      <c r="J40" s="605">
        <v>3953</v>
      </c>
      <c r="K40" s="605"/>
      <c r="L40" s="605" t="s">
        <v>795</v>
      </c>
      <c r="M40" s="621">
        <v>6165</v>
      </c>
      <c r="N40" s="608">
        <v>45996</v>
      </c>
      <c r="O40" s="605">
        <f t="shared" si="0"/>
        <v>4</v>
      </c>
      <c r="P40" s="607" t="s">
        <v>850</v>
      </c>
      <c r="Q40" s="607"/>
      <c r="R40" s="607" t="s">
        <v>790</v>
      </c>
      <c r="S40" s="603" t="s">
        <v>33</v>
      </c>
    </row>
    <row r="41" spans="1:19" s="601" customFormat="1" ht="63.75" x14ac:dyDescent="0.25">
      <c r="A41" s="600">
        <v>231</v>
      </c>
      <c r="B41" s="607">
        <v>40</v>
      </c>
      <c r="C41" s="607" t="s">
        <v>125</v>
      </c>
      <c r="D41" s="607" t="s">
        <v>805</v>
      </c>
      <c r="E41" s="607" t="s">
        <v>805</v>
      </c>
      <c r="F41" s="607">
        <v>294604</v>
      </c>
      <c r="G41" s="607" t="s">
        <v>519</v>
      </c>
      <c r="H41" s="607" t="s">
        <v>114</v>
      </c>
      <c r="I41" s="607" t="s">
        <v>496</v>
      </c>
      <c r="J41" s="605">
        <v>3953</v>
      </c>
      <c r="K41" s="605"/>
      <c r="L41" s="605" t="s">
        <v>795</v>
      </c>
      <c r="M41" s="621">
        <v>10400</v>
      </c>
      <c r="N41" s="608">
        <v>45996</v>
      </c>
      <c r="O41" s="605">
        <f t="shared" si="0"/>
        <v>4</v>
      </c>
      <c r="P41" s="607" t="s">
        <v>850</v>
      </c>
      <c r="Q41" s="607"/>
      <c r="R41" s="607" t="s">
        <v>790</v>
      </c>
      <c r="S41" s="603" t="s">
        <v>33</v>
      </c>
    </row>
    <row r="42" spans="1:19" s="601" customFormat="1" ht="63.75" x14ac:dyDescent="0.25">
      <c r="A42" s="600">
        <v>232</v>
      </c>
      <c r="B42" s="607">
        <v>41</v>
      </c>
      <c r="C42" s="607" t="s">
        <v>125</v>
      </c>
      <c r="D42" s="607" t="s">
        <v>805</v>
      </c>
      <c r="E42" s="607" t="s">
        <v>805</v>
      </c>
      <c r="F42" s="607">
        <v>294604</v>
      </c>
      <c r="G42" s="607" t="s">
        <v>520</v>
      </c>
      <c r="H42" s="607" t="s">
        <v>114</v>
      </c>
      <c r="I42" s="607" t="s">
        <v>496</v>
      </c>
      <c r="J42" s="605">
        <v>3953</v>
      </c>
      <c r="K42" s="605"/>
      <c r="L42" s="605" t="s">
        <v>795</v>
      </c>
      <c r="M42" s="621">
        <v>15974.4</v>
      </c>
      <c r="N42" s="608">
        <v>45996</v>
      </c>
      <c r="O42" s="605">
        <f t="shared" si="0"/>
        <v>4</v>
      </c>
      <c r="P42" s="607" t="s">
        <v>850</v>
      </c>
      <c r="Q42" s="607"/>
      <c r="R42" s="607" t="s">
        <v>790</v>
      </c>
      <c r="S42" s="603" t="s">
        <v>33</v>
      </c>
    </row>
    <row r="43" spans="1:19" s="601" customFormat="1" ht="63.75" x14ac:dyDescent="0.25">
      <c r="A43" s="600">
        <v>233</v>
      </c>
      <c r="B43" s="607">
        <v>42</v>
      </c>
      <c r="C43" s="607" t="s">
        <v>125</v>
      </c>
      <c r="D43" s="607" t="s">
        <v>805</v>
      </c>
      <c r="E43" s="607" t="s">
        <v>805</v>
      </c>
      <c r="F43" s="607">
        <v>294604</v>
      </c>
      <c r="G43" s="607" t="s">
        <v>521</v>
      </c>
      <c r="H43" s="607" t="s">
        <v>114</v>
      </c>
      <c r="I43" s="607" t="s">
        <v>496</v>
      </c>
      <c r="J43" s="605">
        <v>3953</v>
      </c>
      <c r="K43" s="605"/>
      <c r="L43" s="605" t="s">
        <v>795</v>
      </c>
      <c r="M43" s="621">
        <v>140400</v>
      </c>
      <c r="N43" s="608">
        <v>45996</v>
      </c>
      <c r="O43" s="605">
        <f t="shared" si="0"/>
        <v>4</v>
      </c>
      <c r="P43" s="607" t="s">
        <v>850</v>
      </c>
      <c r="Q43" s="607"/>
      <c r="R43" s="607" t="s">
        <v>790</v>
      </c>
      <c r="S43" s="603" t="s">
        <v>33</v>
      </c>
    </row>
    <row r="44" spans="1:19" s="601" customFormat="1" ht="63.75" x14ac:dyDescent="0.25">
      <c r="A44" s="600">
        <v>234</v>
      </c>
      <c r="B44" s="607">
        <v>43</v>
      </c>
      <c r="C44" s="607" t="s">
        <v>125</v>
      </c>
      <c r="D44" s="607" t="s">
        <v>805</v>
      </c>
      <c r="E44" s="607" t="s">
        <v>805</v>
      </c>
      <c r="F44" s="607">
        <v>294604</v>
      </c>
      <c r="G44" s="607" t="s">
        <v>522</v>
      </c>
      <c r="H44" s="607" t="s">
        <v>114</v>
      </c>
      <c r="I44" s="607" t="s">
        <v>496</v>
      </c>
      <c r="J44" s="605">
        <v>3953</v>
      </c>
      <c r="K44" s="605"/>
      <c r="L44" s="605" t="s">
        <v>795</v>
      </c>
      <c r="M44" s="621">
        <v>5200</v>
      </c>
      <c r="N44" s="608">
        <v>45996</v>
      </c>
      <c r="O44" s="605">
        <f t="shared" si="0"/>
        <v>4</v>
      </c>
      <c r="P44" s="607" t="s">
        <v>850</v>
      </c>
      <c r="Q44" s="607"/>
      <c r="R44" s="607" t="s">
        <v>790</v>
      </c>
      <c r="S44" s="603" t="s">
        <v>33</v>
      </c>
    </row>
    <row r="45" spans="1:19" s="601" customFormat="1" ht="63.75" x14ac:dyDescent="0.25">
      <c r="A45" s="600">
        <v>235</v>
      </c>
      <c r="B45" s="607">
        <v>44</v>
      </c>
      <c r="C45" s="607" t="s">
        <v>125</v>
      </c>
      <c r="D45" s="607" t="s">
        <v>805</v>
      </c>
      <c r="E45" s="607" t="s">
        <v>805</v>
      </c>
      <c r="F45" s="607">
        <v>294604</v>
      </c>
      <c r="G45" s="607" t="s">
        <v>523</v>
      </c>
      <c r="H45" s="607" t="s">
        <v>114</v>
      </c>
      <c r="I45" s="607" t="s">
        <v>496</v>
      </c>
      <c r="J45" s="605">
        <v>3953</v>
      </c>
      <c r="K45" s="605"/>
      <c r="L45" s="605" t="s">
        <v>795</v>
      </c>
      <c r="M45" s="621">
        <v>41600</v>
      </c>
      <c r="N45" s="608">
        <v>45996</v>
      </c>
      <c r="O45" s="605">
        <f t="shared" si="0"/>
        <v>4</v>
      </c>
      <c r="P45" s="607" t="s">
        <v>850</v>
      </c>
      <c r="Q45" s="607"/>
      <c r="R45" s="607" t="s">
        <v>790</v>
      </c>
      <c r="S45" s="603" t="s">
        <v>33</v>
      </c>
    </row>
    <row r="46" spans="1:19" s="601" customFormat="1" ht="63.75" x14ac:dyDescent="0.25">
      <c r="A46" s="600">
        <v>236</v>
      </c>
      <c r="B46" s="607">
        <v>45</v>
      </c>
      <c r="C46" s="607" t="s">
        <v>125</v>
      </c>
      <c r="D46" s="607" t="s">
        <v>805</v>
      </c>
      <c r="E46" s="607" t="s">
        <v>805</v>
      </c>
      <c r="F46" s="607">
        <v>294604</v>
      </c>
      <c r="G46" s="607" t="s">
        <v>856</v>
      </c>
      <c r="H46" s="607" t="s">
        <v>114</v>
      </c>
      <c r="I46" s="607" t="s">
        <v>496</v>
      </c>
      <c r="J46" s="605">
        <v>3953</v>
      </c>
      <c r="K46" s="605"/>
      <c r="L46" s="605" t="s">
        <v>795</v>
      </c>
      <c r="M46" s="621">
        <v>79640</v>
      </c>
      <c r="N46" s="608">
        <v>45996</v>
      </c>
      <c r="O46" s="605">
        <f t="shared" si="0"/>
        <v>4</v>
      </c>
      <c r="P46" s="607" t="s">
        <v>850</v>
      </c>
      <c r="Q46" s="607"/>
      <c r="R46" s="607" t="s">
        <v>790</v>
      </c>
      <c r="S46" s="603" t="s">
        <v>33</v>
      </c>
    </row>
    <row r="47" spans="1:19" s="601" customFormat="1" ht="63.75" x14ac:dyDescent="0.25">
      <c r="A47" s="600">
        <v>237</v>
      </c>
      <c r="B47" s="607">
        <v>46</v>
      </c>
      <c r="C47" s="607" t="s">
        <v>125</v>
      </c>
      <c r="D47" s="607" t="s">
        <v>805</v>
      </c>
      <c r="E47" s="607" t="s">
        <v>805</v>
      </c>
      <c r="F47" s="607">
        <v>294604</v>
      </c>
      <c r="G47" s="607" t="s">
        <v>525</v>
      </c>
      <c r="H47" s="607" t="s">
        <v>114</v>
      </c>
      <c r="I47" s="607" t="s">
        <v>496</v>
      </c>
      <c r="J47" s="605">
        <v>3953</v>
      </c>
      <c r="K47" s="605"/>
      <c r="L47" s="605" t="s">
        <v>795</v>
      </c>
      <c r="M47" s="621">
        <v>3000</v>
      </c>
      <c r="N47" s="608">
        <v>45996</v>
      </c>
      <c r="O47" s="605">
        <f t="shared" si="0"/>
        <v>4</v>
      </c>
      <c r="P47" s="607" t="s">
        <v>850</v>
      </c>
      <c r="Q47" s="607"/>
      <c r="R47" s="607" t="s">
        <v>790</v>
      </c>
      <c r="S47" s="603" t="s">
        <v>33</v>
      </c>
    </row>
    <row r="48" spans="1:19" s="601" customFormat="1" ht="63.75" x14ac:dyDescent="0.25">
      <c r="A48" s="600">
        <v>238</v>
      </c>
      <c r="B48" s="607">
        <v>47</v>
      </c>
      <c r="C48" s="607" t="s">
        <v>125</v>
      </c>
      <c r="D48" s="607" t="s">
        <v>805</v>
      </c>
      <c r="E48" s="607" t="s">
        <v>805</v>
      </c>
      <c r="F48" s="607">
        <v>294604</v>
      </c>
      <c r="G48" s="607" t="s">
        <v>526</v>
      </c>
      <c r="H48" s="607" t="s">
        <v>114</v>
      </c>
      <c r="I48" s="607" t="s">
        <v>496</v>
      </c>
      <c r="J48" s="605">
        <v>3953</v>
      </c>
      <c r="K48" s="612"/>
      <c r="L48" s="605" t="s">
        <v>795</v>
      </c>
      <c r="M48" s="621">
        <v>40040</v>
      </c>
      <c r="N48" s="608">
        <v>45996</v>
      </c>
      <c r="O48" s="605">
        <f t="shared" si="0"/>
        <v>4</v>
      </c>
      <c r="P48" s="607" t="s">
        <v>850</v>
      </c>
      <c r="Q48" s="607"/>
      <c r="R48" s="607" t="s">
        <v>790</v>
      </c>
      <c r="S48" s="603" t="s">
        <v>33</v>
      </c>
    </row>
    <row r="49" spans="1:19" s="601" customFormat="1" ht="63.75" x14ac:dyDescent="0.25">
      <c r="A49" s="600">
        <v>239</v>
      </c>
      <c r="B49" s="607">
        <v>48</v>
      </c>
      <c r="C49" s="607" t="s">
        <v>125</v>
      </c>
      <c r="D49" s="607" t="s">
        <v>805</v>
      </c>
      <c r="E49" s="607" t="s">
        <v>805</v>
      </c>
      <c r="F49" s="607">
        <v>294604</v>
      </c>
      <c r="G49" s="607" t="s">
        <v>527</v>
      </c>
      <c r="H49" s="607" t="s">
        <v>114</v>
      </c>
      <c r="I49" s="607" t="s">
        <v>496</v>
      </c>
      <c r="J49" s="605">
        <v>3953</v>
      </c>
      <c r="K49" s="612"/>
      <c r="L49" s="605" t="s">
        <v>795</v>
      </c>
      <c r="M49" s="621">
        <v>27375</v>
      </c>
      <c r="N49" s="608">
        <v>45996</v>
      </c>
      <c r="O49" s="605">
        <f t="shared" si="0"/>
        <v>4</v>
      </c>
      <c r="P49" s="607" t="s">
        <v>850</v>
      </c>
      <c r="Q49" s="607"/>
      <c r="R49" s="607" t="s">
        <v>790</v>
      </c>
      <c r="S49" s="603" t="s">
        <v>33</v>
      </c>
    </row>
    <row r="50" spans="1:19" s="601" customFormat="1" ht="63.75" x14ac:dyDescent="0.25">
      <c r="A50" s="600">
        <v>240</v>
      </c>
      <c r="B50" s="607">
        <v>49</v>
      </c>
      <c r="C50" s="607" t="s">
        <v>125</v>
      </c>
      <c r="D50" s="607" t="s">
        <v>805</v>
      </c>
      <c r="E50" s="607" t="s">
        <v>805</v>
      </c>
      <c r="F50" s="607">
        <v>294604</v>
      </c>
      <c r="G50" s="607" t="s">
        <v>528</v>
      </c>
      <c r="H50" s="607" t="s">
        <v>114</v>
      </c>
      <c r="I50" s="607" t="s">
        <v>496</v>
      </c>
      <c r="J50" s="605">
        <v>3953</v>
      </c>
      <c r="K50" s="605"/>
      <c r="L50" s="605" t="s">
        <v>795</v>
      </c>
      <c r="M50" s="621">
        <v>1748</v>
      </c>
      <c r="N50" s="608">
        <v>45996</v>
      </c>
      <c r="O50" s="605">
        <f t="shared" si="0"/>
        <v>4</v>
      </c>
      <c r="P50" s="607" t="s">
        <v>850</v>
      </c>
      <c r="Q50" s="607"/>
      <c r="R50" s="607" t="s">
        <v>790</v>
      </c>
      <c r="S50" s="603" t="s">
        <v>33</v>
      </c>
    </row>
    <row r="51" spans="1:19" s="601" customFormat="1" ht="63.75" x14ac:dyDescent="0.25">
      <c r="A51" s="600">
        <v>241</v>
      </c>
      <c r="B51" s="607">
        <v>50</v>
      </c>
      <c r="C51" s="607" t="s">
        <v>125</v>
      </c>
      <c r="D51" s="607" t="s">
        <v>805</v>
      </c>
      <c r="E51" s="607" t="s">
        <v>805</v>
      </c>
      <c r="F51" s="607">
        <v>294604</v>
      </c>
      <c r="G51" s="607" t="s">
        <v>529</v>
      </c>
      <c r="H51" s="607" t="s">
        <v>114</v>
      </c>
      <c r="I51" s="607" t="s">
        <v>496</v>
      </c>
      <c r="J51" s="605">
        <v>3953</v>
      </c>
      <c r="K51" s="605"/>
      <c r="L51" s="605" t="s">
        <v>795</v>
      </c>
      <c r="M51" s="621">
        <v>5616</v>
      </c>
      <c r="N51" s="608">
        <v>45996</v>
      </c>
      <c r="O51" s="605">
        <f t="shared" si="0"/>
        <v>4</v>
      </c>
      <c r="P51" s="607" t="s">
        <v>850</v>
      </c>
      <c r="Q51" s="607"/>
      <c r="R51" s="607" t="s">
        <v>790</v>
      </c>
      <c r="S51" s="603" t="s">
        <v>33</v>
      </c>
    </row>
    <row r="52" spans="1:19" s="601" customFormat="1" ht="63.75" x14ac:dyDescent="0.25">
      <c r="A52" s="600">
        <v>242</v>
      </c>
      <c r="B52" s="607">
        <v>51</v>
      </c>
      <c r="C52" s="607" t="s">
        <v>125</v>
      </c>
      <c r="D52" s="607" t="s">
        <v>805</v>
      </c>
      <c r="E52" s="607" t="s">
        <v>805</v>
      </c>
      <c r="F52" s="607">
        <v>294604</v>
      </c>
      <c r="G52" s="607" t="s">
        <v>530</v>
      </c>
      <c r="H52" s="607" t="s">
        <v>114</v>
      </c>
      <c r="I52" s="607" t="s">
        <v>496</v>
      </c>
      <c r="J52" s="605">
        <v>3953</v>
      </c>
      <c r="K52" s="605"/>
      <c r="L52" s="605" t="s">
        <v>795</v>
      </c>
      <c r="M52" s="621">
        <v>10560</v>
      </c>
      <c r="N52" s="608">
        <v>45996</v>
      </c>
      <c r="O52" s="605">
        <f t="shared" si="0"/>
        <v>4</v>
      </c>
      <c r="P52" s="607" t="s">
        <v>850</v>
      </c>
      <c r="Q52" s="607"/>
      <c r="R52" s="607" t="s">
        <v>790</v>
      </c>
      <c r="S52" s="603" t="s">
        <v>33</v>
      </c>
    </row>
    <row r="53" spans="1:19" s="601" customFormat="1" ht="63.75" x14ac:dyDescent="0.25">
      <c r="A53" s="600">
        <v>243</v>
      </c>
      <c r="B53" s="607">
        <v>52</v>
      </c>
      <c r="C53" s="607" t="s">
        <v>125</v>
      </c>
      <c r="D53" s="607" t="s">
        <v>805</v>
      </c>
      <c r="E53" s="607" t="s">
        <v>805</v>
      </c>
      <c r="F53" s="607">
        <v>294604</v>
      </c>
      <c r="G53" s="607" t="s">
        <v>531</v>
      </c>
      <c r="H53" s="607" t="s">
        <v>114</v>
      </c>
      <c r="I53" s="607" t="s">
        <v>496</v>
      </c>
      <c r="J53" s="605">
        <v>3953</v>
      </c>
      <c r="K53" s="605"/>
      <c r="L53" s="605" t="s">
        <v>795</v>
      </c>
      <c r="M53" s="621">
        <v>15600</v>
      </c>
      <c r="N53" s="608">
        <v>45996</v>
      </c>
      <c r="O53" s="605">
        <f t="shared" si="0"/>
        <v>4</v>
      </c>
      <c r="P53" s="607" t="s">
        <v>850</v>
      </c>
      <c r="Q53" s="607"/>
      <c r="R53" s="607" t="s">
        <v>790</v>
      </c>
      <c r="S53" s="603" t="s">
        <v>33</v>
      </c>
    </row>
    <row r="54" spans="1:19" s="601" customFormat="1" ht="63.75" x14ac:dyDescent="0.25">
      <c r="A54" s="600">
        <v>244</v>
      </c>
      <c r="B54" s="607">
        <v>53</v>
      </c>
      <c r="C54" s="607" t="s">
        <v>125</v>
      </c>
      <c r="D54" s="607" t="s">
        <v>805</v>
      </c>
      <c r="E54" s="607" t="s">
        <v>805</v>
      </c>
      <c r="F54" s="607">
        <v>294604</v>
      </c>
      <c r="G54" s="607" t="s">
        <v>532</v>
      </c>
      <c r="H54" s="607" t="s">
        <v>114</v>
      </c>
      <c r="I54" s="607" t="s">
        <v>496</v>
      </c>
      <c r="J54" s="605">
        <v>3953</v>
      </c>
      <c r="K54" s="605"/>
      <c r="L54" s="605" t="s">
        <v>795</v>
      </c>
      <c r="M54" s="621">
        <v>5408</v>
      </c>
      <c r="N54" s="608">
        <v>45996</v>
      </c>
      <c r="O54" s="605">
        <f t="shared" si="0"/>
        <v>4</v>
      </c>
      <c r="P54" s="607" t="s">
        <v>850</v>
      </c>
      <c r="Q54" s="607"/>
      <c r="R54" s="607" t="s">
        <v>790</v>
      </c>
      <c r="S54" s="603" t="s">
        <v>33</v>
      </c>
    </row>
    <row r="55" spans="1:19" s="601" customFormat="1" ht="63.75" x14ac:dyDescent="0.25">
      <c r="A55" s="600">
        <v>245</v>
      </c>
      <c r="B55" s="607">
        <v>54</v>
      </c>
      <c r="C55" s="607" t="s">
        <v>125</v>
      </c>
      <c r="D55" s="607" t="s">
        <v>805</v>
      </c>
      <c r="E55" s="607" t="s">
        <v>805</v>
      </c>
      <c r="F55" s="607">
        <v>294604</v>
      </c>
      <c r="G55" s="607" t="s">
        <v>533</v>
      </c>
      <c r="H55" s="607" t="s">
        <v>114</v>
      </c>
      <c r="I55" s="607" t="s">
        <v>496</v>
      </c>
      <c r="J55" s="605">
        <v>3953</v>
      </c>
      <c r="K55" s="605"/>
      <c r="L55" s="605" t="s">
        <v>795</v>
      </c>
      <c r="M55" s="621">
        <v>10375</v>
      </c>
      <c r="N55" s="608">
        <v>45996</v>
      </c>
      <c r="O55" s="605">
        <f t="shared" si="0"/>
        <v>4</v>
      </c>
      <c r="P55" s="607" t="s">
        <v>850</v>
      </c>
      <c r="Q55" s="607"/>
      <c r="R55" s="607" t="s">
        <v>790</v>
      </c>
      <c r="S55" s="603" t="s">
        <v>33</v>
      </c>
    </row>
    <row r="56" spans="1:19" s="601" customFormat="1" ht="63.75" x14ac:dyDescent="0.25">
      <c r="A56" s="600">
        <v>246</v>
      </c>
      <c r="B56" s="607">
        <v>55</v>
      </c>
      <c r="C56" s="607" t="s">
        <v>125</v>
      </c>
      <c r="D56" s="607" t="s">
        <v>805</v>
      </c>
      <c r="E56" s="607" t="s">
        <v>805</v>
      </c>
      <c r="F56" s="607">
        <v>294604</v>
      </c>
      <c r="G56" s="607" t="s">
        <v>534</v>
      </c>
      <c r="H56" s="607" t="s">
        <v>114</v>
      </c>
      <c r="I56" s="607" t="s">
        <v>496</v>
      </c>
      <c r="J56" s="605">
        <v>3953</v>
      </c>
      <c r="K56" s="605"/>
      <c r="L56" s="605" t="s">
        <v>795</v>
      </c>
      <c r="M56" s="621">
        <v>41600</v>
      </c>
      <c r="N56" s="608">
        <v>45996</v>
      </c>
      <c r="O56" s="605">
        <f t="shared" si="0"/>
        <v>4</v>
      </c>
      <c r="P56" s="607" t="s">
        <v>850</v>
      </c>
      <c r="Q56" s="607"/>
      <c r="R56" s="607" t="s">
        <v>790</v>
      </c>
      <c r="S56" s="603" t="s">
        <v>33</v>
      </c>
    </row>
    <row r="57" spans="1:19" s="601" customFormat="1" ht="127.5" x14ac:dyDescent="0.25">
      <c r="A57" s="600">
        <v>197</v>
      </c>
      <c r="B57" s="607">
        <v>56</v>
      </c>
      <c r="C57" s="607" t="s">
        <v>125</v>
      </c>
      <c r="D57" s="607" t="s">
        <v>805</v>
      </c>
      <c r="E57" s="607" t="s">
        <v>805</v>
      </c>
      <c r="F57" s="607">
        <v>290891</v>
      </c>
      <c r="G57" s="607" t="s">
        <v>475</v>
      </c>
      <c r="H57" s="607">
        <v>80</v>
      </c>
      <c r="I57" s="607" t="s">
        <v>476</v>
      </c>
      <c r="J57" s="605">
        <v>3953</v>
      </c>
      <c r="K57" s="605"/>
      <c r="L57" s="605" t="s">
        <v>796</v>
      </c>
      <c r="M57" s="708">
        <v>49600</v>
      </c>
      <c r="N57" s="608">
        <v>45996</v>
      </c>
      <c r="O57" s="605">
        <f t="shared" si="0"/>
        <v>4</v>
      </c>
      <c r="P57" s="607" t="s">
        <v>850</v>
      </c>
      <c r="Q57" s="607"/>
      <c r="R57" s="607" t="s">
        <v>790</v>
      </c>
      <c r="S57" s="603" t="s">
        <v>33</v>
      </c>
    </row>
    <row r="58" spans="1:19" s="601" customFormat="1" ht="127.5" x14ac:dyDescent="0.25">
      <c r="A58" s="600">
        <v>198</v>
      </c>
      <c r="B58" s="607">
        <v>57</v>
      </c>
      <c r="C58" s="607" t="s">
        <v>125</v>
      </c>
      <c r="D58" s="607" t="s">
        <v>805</v>
      </c>
      <c r="E58" s="607" t="s">
        <v>805</v>
      </c>
      <c r="F58" s="607">
        <v>290967</v>
      </c>
      <c r="G58" s="607" t="s">
        <v>477</v>
      </c>
      <c r="H58" s="607">
        <v>30</v>
      </c>
      <c r="I58" s="607" t="s">
        <v>478</v>
      </c>
      <c r="J58" s="605">
        <v>3953</v>
      </c>
      <c r="K58" s="605"/>
      <c r="L58" s="605" t="s">
        <v>796</v>
      </c>
      <c r="M58" s="708">
        <v>40080</v>
      </c>
      <c r="N58" s="608">
        <v>45996</v>
      </c>
      <c r="O58" s="605">
        <f t="shared" si="0"/>
        <v>4</v>
      </c>
      <c r="P58" s="607" t="s">
        <v>850</v>
      </c>
      <c r="Q58" s="607"/>
      <c r="R58" s="607" t="s">
        <v>790</v>
      </c>
      <c r="S58" s="603" t="s">
        <v>33</v>
      </c>
    </row>
    <row r="59" spans="1:19" s="601" customFormat="1" ht="127.5" x14ac:dyDescent="0.25">
      <c r="A59" s="600">
        <v>199</v>
      </c>
      <c r="B59" s="607">
        <v>58</v>
      </c>
      <c r="C59" s="607" t="s">
        <v>125</v>
      </c>
      <c r="D59" s="607" t="s">
        <v>805</v>
      </c>
      <c r="E59" s="607" t="s">
        <v>805</v>
      </c>
      <c r="F59" s="607">
        <v>318421</v>
      </c>
      <c r="G59" s="607" t="s">
        <v>479</v>
      </c>
      <c r="H59" s="607">
        <v>25</v>
      </c>
      <c r="I59" s="607" t="s">
        <v>480</v>
      </c>
      <c r="J59" s="605">
        <v>3953</v>
      </c>
      <c r="K59" s="605"/>
      <c r="L59" s="605" t="s">
        <v>796</v>
      </c>
      <c r="M59" s="621">
        <v>60000</v>
      </c>
      <c r="N59" s="608">
        <v>45996</v>
      </c>
      <c r="O59" s="605">
        <f t="shared" si="0"/>
        <v>4</v>
      </c>
      <c r="P59" s="607" t="s">
        <v>850</v>
      </c>
      <c r="Q59" s="607"/>
      <c r="R59" s="607" t="s">
        <v>790</v>
      </c>
      <c r="S59" s="603" t="s">
        <v>33</v>
      </c>
    </row>
    <row r="60" spans="1:19" s="601" customFormat="1" ht="127.5" x14ac:dyDescent="0.25">
      <c r="A60" s="600">
        <v>201</v>
      </c>
      <c r="B60" s="607">
        <v>59</v>
      </c>
      <c r="C60" s="607" t="s">
        <v>125</v>
      </c>
      <c r="D60" s="607" t="s">
        <v>805</v>
      </c>
      <c r="E60" s="607" t="s">
        <v>805</v>
      </c>
      <c r="F60" s="607">
        <v>293359</v>
      </c>
      <c r="G60" s="607" t="s">
        <v>488</v>
      </c>
      <c r="H60" s="607" t="s">
        <v>114</v>
      </c>
      <c r="I60" s="607" t="s">
        <v>482</v>
      </c>
      <c r="J60" s="605">
        <v>3953</v>
      </c>
      <c r="K60" s="605"/>
      <c r="L60" s="605" t="s">
        <v>796</v>
      </c>
      <c r="M60" s="621">
        <v>21597.38</v>
      </c>
      <c r="N60" s="608">
        <v>45996</v>
      </c>
      <c r="O60" s="605">
        <f t="shared" si="0"/>
        <v>4</v>
      </c>
      <c r="P60" s="607" t="s">
        <v>850</v>
      </c>
      <c r="Q60" s="607"/>
      <c r="R60" s="607" t="s">
        <v>790</v>
      </c>
      <c r="S60" s="603" t="s">
        <v>33</v>
      </c>
    </row>
    <row r="61" spans="1:19" s="601" customFormat="1" ht="51" x14ac:dyDescent="0.25">
      <c r="A61" s="600">
        <v>202</v>
      </c>
      <c r="B61" s="607">
        <v>60</v>
      </c>
      <c r="C61" s="607" t="s">
        <v>125</v>
      </c>
      <c r="D61" s="607" t="s">
        <v>805</v>
      </c>
      <c r="E61" s="607" t="s">
        <v>805</v>
      </c>
      <c r="F61" s="607">
        <v>293362</v>
      </c>
      <c r="G61" s="607" t="s">
        <v>489</v>
      </c>
      <c r="H61" s="607" t="s">
        <v>114</v>
      </c>
      <c r="I61" s="607" t="s">
        <v>483</v>
      </c>
      <c r="J61" s="605">
        <v>3953</v>
      </c>
      <c r="K61" s="605"/>
      <c r="L61" s="605" t="s">
        <v>796</v>
      </c>
      <c r="M61" s="621">
        <v>18000</v>
      </c>
      <c r="N61" s="608">
        <v>45996</v>
      </c>
      <c r="O61" s="605">
        <f t="shared" si="0"/>
        <v>4</v>
      </c>
      <c r="P61" s="607" t="s">
        <v>850</v>
      </c>
      <c r="Q61" s="607"/>
      <c r="R61" s="607" t="s">
        <v>790</v>
      </c>
      <c r="S61" s="603" t="s">
        <v>33</v>
      </c>
    </row>
    <row r="62" spans="1:19" s="601" customFormat="1" ht="51" x14ac:dyDescent="0.25">
      <c r="A62" s="600">
        <v>203</v>
      </c>
      <c r="B62" s="607">
        <v>61</v>
      </c>
      <c r="C62" s="607" t="s">
        <v>125</v>
      </c>
      <c r="D62" s="607" t="s">
        <v>805</v>
      </c>
      <c r="E62" s="607" t="s">
        <v>805</v>
      </c>
      <c r="F62" s="607">
        <v>293398</v>
      </c>
      <c r="G62" s="607" t="s">
        <v>490</v>
      </c>
      <c r="H62" s="607" t="s">
        <v>114</v>
      </c>
      <c r="I62" s="607" t="s">
        <v>483</v>
      </c>
      <c r="J62" s="605">
        <v>3953</v>
      </c>
      <c r="K62" s="605"/>
      <c r="L62" s="605" t="s">
        <v>796</v>
      </c>
      <c r="M62" s="621">
        <v>18000</v>
      </c>
      <c r="N62" s="608">
        <v>45996</v>
      </c>
      <c r="O62" s="605">
        <f t="shared" si="0"/>
        <v>4</v>
      </c>
      <c r="P62" s="607" t="s">
        <v>850</v>
      </c>
      <c r="Q62" s="607"/>
      <c r="R62" s="607" t="s">
        <v>790</v>
      </c>
      <c r="S62" s="603" t="s">
        <v>33</v>
      </c>
    </row>
    <row r="63" spans="1:19" s="601" customFormat="1" ht="89.25" x14ac:dyDescent="0.25">
      <c r="A63" s="600">
        <v>204</v>
      </c>
      <c r="B63" s="607">
        <v>62</v>
      </c>
      <c r="C63" s="607" t="s">
        <v>125</v>
      </c>
      <c r="D63" s="607" t="s">
        <v>805</v>
      </c>
      <c r="E63" s="607" t="s">
        <v>805</v>
      </c>
      <c r="F63" s="607">
        <v>293408</v>
      </c>
      <c r="G63" s="607" t="s">
        <v>491</v>
      </c>
      <c r="H63" s="607" t="s">
        <v>114</v>
      </c>
      <c r="I63" s="607" t="s">
        <v>484</v>
      </c>
      <c r="J63" s="605">
        <v>3953</v>
      </c>
      <c r="K63" s="605"/>
      <c r="L63" s="605" t="s">
        <v>796</v>
      </c>
      <c r="M63" s="621">
        <v>18000</v>
      </c>
      <c r="N63" s="608">
        <v>45996</v>
      </c>
      <c r="O63" s="605">
        <f t="shared" si="0"/>
        <v>4</v>
      </c>
      <c r="P63" s="607" t="s">
        <v>850</v>
      </c>
      <c r="Q63" s="607"/>
      <c r="R63" s="607" t="s">
        <v>790</v>
      </c>
      <c r="S63" s="603" t="s">
        <v>33</v>
      </c>
    </row>
    <row r="64" spans="1:19" s="601" customFormat="1" ht="89.25" x14ac:dyDescent="0.25">
      <c r="A64" s="600">
        <v>205</v>
      </c>
      <c r="B64" s="607">
        <v>63</v>
      </c>
      <c r="C64" s="607" t="s">
        <v>125</v>
      </c>
      <c r="D64" s="607" t="s">
        <v>805</v>
      </c>
      <c r="E64" s="607" t="s">
        <v>805</v>
      </c>
      <c r="F64" s="607">
        <v>293431</v>
      </c>
      <c r="G64" s="607" t="s">
        <v>492</v>
      </c>
      <c r="H64" s="607" t="s">
        <v>114</v>
      </c>
      <c r="I64" s="607" t="s">
        <v>485</v>
      </c>
      <c r="J64" s="605">
        <v>3953</v>
      </c>
      <c r="K64" s="605"/>
      <c r="L64" s="605" t="s">
        <v>796</v>
      </c>
      <c r="M64" s="621">
        <v>18000</v>
      </c>
      <c r="N64" s="608">
        <v>45996</v>
      </c>
      <c r="O64" s="605">
        <f t="shared" si="0"/>
        <v>4</v>
      </c>
      <c r="P64" s="607" t="s">
        <v>850</v>
      </c>
      <c r="Q64" s="607"/>
      <c r="R64" s="607" t="s">
        <v>790</v>
      </c>
      <c r="S64" s="603" t="s">
        <v>33</v>
      </c>
    </row>
    <row r="65" spans="1:19" s="601" customFormat="1" ht="63.75" x14ac:dyDescent="0.25">
      <c r="A65" s="600">
        <v>224</v>
      </c>
      <c r="B65" s="607">
        <v>64</v>
      </c>
      <c r="C65" s="607" t="s">
        <v>125</v>
      </c>
      <c r="D65" s="607" t="s">
        <v>805</v>
      </c>
      <c r="E65" s="607" t="s">
        <v>805</v>
      </c>
      <c r="F65" s="607">
        <v>294604</v>
      </c>
      <c r="G65" s="607" t="s">
        <v>511</v>
      </c>
      <c r="H65" s="607" t="s">
        <v>114</v>
      </c>
      <c r="I65" s="607" t="s">
        <v>496</v>
      </c>
      <c r="J65" s="605">
        <v>3953</v>
      </c>
      <c r="K65" s="605"/>
      <c r="L65" s="605" t="s">
        <v>796</v>
      </c>
      <c r="M65" s="621">
        <v>31200</v>
      </c>
      <c r="N65" s="608">
        <v>45996</v>
      </c>
      <c r="O65" s="605">
        <f t="shared" si="0"/>
        <v>4</v>
      </c>
      <c r="P65" s="607" t="s">
        <v>850</v>
      </c>
      <c r="Q65" s="607"/>
      <c r="R65" s="607" t="s">
        <v>790</v>
      </c>
      <c r="S65" s="603" t="s">
        <v>33</v>
      </c>
    </row>
    <row r="66" spans="1:19" s="601" customFormat="1" ht="76.5" x14ac:dyDescent="0.25">
      <c r="A66" s="600">
        <v>261</v>
      </c>
      <c r="B66" s="607">
        <v>65</v>
      </c>
      <c r="C66" s="607" t="s">
        <v>125</v>
      </c>
      <c r="D66" s="607" t="s">
        <v>805</v>
      </c>
      <c r="E66" s="607" t="s">
        <v>805</v>
      </c>
      <c r="F66" s="607">
        <v>294049</v>
      </c>
      <c r="G66" s="607" t="s">
        <v>563</v>
      </c>
      <c r="H66" s="607" t="s">
        <v>114</v>
      </c>
      <c r="I66" s="607" t="s">
        <v>564</v>
      </c>
      <c r="J66" s="605">
        <v>3953</v>
      </c>
      <c r="K66" s="605"/>
      <c r="L66" s="605" t="s">
        <v>797</v>
      </c>
      <c r="M66" s="621">
        <v>844135.42</v>
      </c>
      <c r="N66" s="608">
        <v>45688</v>
      </c>
      <c r="O66" s="605">
        <f t="shared" ref="O66:O129" si="1">ROUNDUP(MONTH(N66)/3,0)</f>
        <v>1</v>
      </c>
      <c r="P66" s="607" t="s">
        <v>850</v>
      </c>
      <c r="Q66" s="607"/>
      <c r="R66" s="607" t="s">
        <v>790</v>
      </c>
      <c r="S66" s="603" t="s">
        <v>33</v>
      </c>
    </row>
    <row r="67" spans="1:19" s="601" customFormat="1" ht="76.5" x14ac:dyDescent="0.25">
      <c r="A67" s="600">
        <v>173</v>
      </c>
      <c r="B67" s="607">
        <v>66</v>
      </c>
      <c r="C67" s="607" t="s">
        <v>125</v>
      </c>
      <c r="D67" s="607" t="s">
        <v>805</v>
      </c>
      <c r="E67" s="607" t="s">
        <v>805</v>
      </c>
      <c r="F67" s="607">
        <v>291518</v>
      </c>
      <c r="G67" s="609" t="s">
        <v>443</v>
      </c>
      <c r="H67" s="609" t="s">
        <v>114</v>
      </c>
      <c r="I67" s="613" t="s">
        <v>453</v>
      </c>
      <c r="J67" s="611">
        <v>3631</v>
      </c>
      <c r="K67" s="611"/>
      <c r="L67" s="605" t="s">
        <v>796</v>
      </c>
      <c r="M67" s="621">
        <v>9241.92</v>
      </c>
      <c r="N67" s="608">
        <v>45869</v>
      </c>
      <c r="O67" s="605">
        <f t="shared" si="1"/>
        <v>3</v>
      </c>
      <c r="P67" s="607" t="s">
        <v>850</v>
      </c>
      <c r="Q67" s="607"/>
      <c r="R67" s="607" t="s">
        <v>790</v>
      </c>
      <c r="S67" s="603" t="s">
        <v>67</v>
      </c>
    </row>
    <row r="68" spans="1:19" s="601" customFormat="1" ht="76.5" x14ac:dyDescent="0.25">
      <c r="A68" s="600">
        <v>174</v>
      </c>
      <c r="B68" s="607">
        <v>67</v>
      </c>
      <c r="C68" s="607" t="s">
        <v>125</v>
      </c>
      <c r="D68" s="607" t="s">
        <v>805</v>
      </c>
      <c r="E68" s="607" t="s">
        <v>805</v>
      </c>
      <c r="F68" s="607">
        <v>291518</v>
      </c>
      <c r="G68" s="609" t="s">
        <v>444</v>
      </c>
      <c r="H68" s="609" t="s">
        <v>114</v>
      </c>
      <c r="I68" s="613" t="s">
        <v>453</v>
      </c>
      <c r="J68" s="611">
        <v>3631</v>
      </c>
      <c r="K68" s="611"/>
      <c r="L68" s="605" t="s">
        <v>796</v>
      </c>
      <c r="M68" s="621">
        <v>12322.56</v>
      </c>
      <c r="N68" s="608">
        <v>45869</v>
      </c>
      <c r="O68" s="605">
        <f t="shared" si="1"/>
        <v>3</v>
      </c>
      <c r="P68" s="607" t="s">
        <v>850</v>
      </c>
      <c r="Q68" s="607"/>
      <c r="R68" s="607" t="s">
        <v>790</v>
      </c>
      <c r="S68" s="603" t="s">
        <v>67</v>
      </c>
    </row>
    <row r="69" spans="1:19" s="601" customFormat="1" ht="76.5" x14ac:dyDescent="0.25">
      <c r="A69" s="600">
        <v>175</v>
      </c>
      <c r="B69" s="607">
        <v>68</v>
      </c>
      <c r="C69" s="607" t="s">
        <v>125</v>
      </c>
      <c r="D69" s="607" t="s">
        <v>805</v>
      </c>
      <c r="E69" s="607" t="s">
        <v>805</v>
      </c>
      <c r="F69" s="607">
        <v>291518</v>
      </c>
      <c r="G69" s="609" t="s">
        <v>445</v>
      </c>
      <c r="H69" s="609" t="s">
        <v>114</v>
      </c>
      <c r="I69" s="613" t="s">
        <v>453</v>
      </c>
      <c r="J69" s="611">
        <v>3631</v>
      </c>
      <c r="K69" s="611"/>
      <c r="L69" s="605" t="s">
        <v>796</v>
      </c>
      <c r="M69" s="621">
        <v>9241.92</v>
      </c>
      <c r="N69" s="608">
        <v>45869</v>
      </c>
      <c r="O69" s="605">
        <f t="shared" si="1"/>
        <v>3</v>
      </c>
      <c r="P69" s="607" t="s">
        <v>850</v>
      </c>
      <c r="Q69" s="607"/>
      <c r="R69" s="607" t="s">
        <v>790</v>
      </c>
      <c r="S69" s="603" t="s">
        <v>67</v>
      </c>
    </row>
    <row r="70" spans="1:19" s="601" customFormat="1" ht="76.5" x14ac:dyDescent="0.25">
      <c r="A70" s="600">
        <v>176</v>
      </c>
      <c r="B70" s="607">
        <v>69</v>
      </c>
      <c r="C70" s="607" t="s">
        <v>125</v>
      </c>
      <c r="D70" s="607" t="s">
        <v>805</v>
      </c>
      <c r="E70" s="607" t="s">
        <v>805</v>
      </c>
      <c r="F70" s="607">
        <v>291518</v>
      </c>
      <c r="G70" s="609" t="s">
        <v>446</v>
      </c>
      <c r="H70" s="609" t="s">
        <v>114</v>
      </c>
      <c r="I70" s="613" t="s">
        <v>453</v>
      </c>
      <c r="J70" s="611">
        <v>3631</v>
      </c>
      <c r="K70" s="611"/>
      <c r="L70" s="605" t="s">
        <v>796</v>
      </c>
      <c r="M70" s="621">
        <v>11090.3</v>
      </c>
      <c r="N70" s="608">
        <v>45869</v>
      </c>
      <c r="O70" s="605">
        <f t="shared" si="1"/>
        <v>3</v>
      </c>
      <c r="P70" s="607" t="s">
        <v>850</v>
      </c>
      <c r="Q70" s="607"/>
      <c r="R70" s="607" t="s">
        <v>790</v>
      </c>
      <c r="S70" s="603" t="s">
        <v>67</v>
      </c>
    </row>
    <row r="71" spans="1:19" s="601" customFormat="1" ht="76.5" x14ac:dyDescent="0.25">
      <c r="A71" s="600">
        <v>177</v>
      </c>
      <c r="B71" s="607">
        <v>70</v>
      </c>
      <c r="C71" s="607" t="s">
        <v>125</v>
      </c>
      <c r="D71" s="607" t="s">
        <v>805</v>
      </c>
      <c r="E71" s="607" t="s">
        <v>805</v>
      </c>
      <c r="F71" s="607">
        <v>291518</v>
      </c>
      <c r="G71" s="609" t="s">
        <v>447</v>
      </c>
      <c r="H71" s="609" t="s">
        <v>114</v>
      </c>
      <c r="I71" s="613" t="s">
        <v>453</v>
      </c>
      <c r="J71" s="611">
        <v>3631</v>
      </c>
      <c r="K71" s="611"/>
      <c r="L71" s="605" t="s">
        <v>796</v>
      </c>
      <c r="M71" s="621">
        <v>9241.92</v>
      </c>
      <c r="N71" s="608">
        <v>45869</v>
      </c>
      <c r="O71" s="605">
        <f t="shared" si="1"/>
        <v>3</v>
      </c>
      <c r="P71" s="607" t="s">
        <v>850</v>
      </c>
      <c r="Q71" s="607"/>
      <c r="R71" s="607" t="s">
        <v>790</v>
      </c>
      <c r="S71" s="603" t="s">
        <v>67</v>
      </c>
    </row>
    <row r="72" spans="1:19" s="601" customFormat="1" ht="76.5" x14ac:dyDescent="0.25">
      <c r="A72" s="600">
        <v>178</v>
      </c>
      <c r="B72" s="607">
        <v>71</v>
      </c>
      <c r="C72" s="607" t="s">
        <v>125</v>
      </c>
      <c r="D72" s="607" t="s">
        <v>805</v>
      </c>
      <c r="E72" s="607" t="s">
        <v>805</v>
      </c>
      <c r="F72" s="607">
        <v>291518</v>
      </c>
      <c r="G72" s="609" t="s">
        <v>448</v>
      </c>
      <c r="H72" s="609" t="s">
        <v>114</v>
      </c>
      <c r="I72" s="613" t="s">
        <v>453</v>
      </c>
      <c r="J72" s="611">
        <v>3631</v>
      </c>
      <c r="K72" s="611"/>
      <c r="L72" s="605" t="s">
        <v>796</v>
      </c>
      <c r="M72" s="621">
        <v>12938.68</v>
      </c>
      <c r="N72" s="608">
        <v>45869</v>
      </c>
      <c r="O72" s="605">
        <f t="shared" si="1"/>
        <v>3</v>
      </c>
      <c r="P72" s="607" t="s">
        <v>850</v>
      </c>
      <c r="Q72" s="607"/>
      <c r="R72" s="607" t="s">
        <v>790</v>
      </c>
      <c r="S72" s="603" t="s">
        <v>67</v>
      </c>
    </row>
    <row r="73" spans="1:19" s="601" customFormat="1" ht="76.5" x14ac:dyDescent="0.25">
      <c r="A73" s="600">
        <v>179</v>
      </c>
      <c r="B73" s="607">
        <v>72</v>
      </c>
      <c r="C73" s="607" t="s">
        <v>125</v>
      </c>
      <c r="D73" s="607" t="s">
        <v>805</v>
      </c>
      <c r="E73" s="607" t="s">
        <v>805</v>
      </c>
      <c r="F73" s="607">
        <v>291518</v>
      </c>
      <c r="G73" s="609" t="s">
        <v>449</v>
      </c>
      <c r="H73" s="609" t="s">
        <v>114</v>
      </c>
      <c r="I73" s="613" t="s">
        <v>453</v>
      </c>
      <c r="J73" s="611">
        <v>3631</v>
      </c>
      <c r="K73" s="611"/>
      <c r="L73" s="605" t="s">
        <v>796</v>
      </c>
      <c r="M73" s="621">
        <v>12938.68</v>
      </c>
      <c r="N73" s="608">
        <v>45869</v>
      </c>
      <c r="O73" s="605">
        <f t="shared" si="1"/>
        <v>3</v>
      </c>
      <c r="P73" s="607" t="s">
        <v>850</v>
      </c>
      <c r="Q73" s="607"/>
      <c r="R73" s="607" t="s">
        <v>790</v>
      </c>
      <c r="S73" s="603" t="s">
        <v>67</v>
      </c>
    </row>
    <row r="74" spans="1:19" s="601" customFormat="1" ht="76.5" x14ac:dyDescent="0.25">
      <c r="A74" s="600">
        <v>180</v>
      </c>
      <c r="B74" s="607">
        <v>73</v>
      </c>
      <c r="C74" s="607" t="s">
        <v>125</v>
      </c>
      <c r="D74" s="607" t="s">
        <v>805</v>
      </c>
      <c r="E74" s="607" t="s">
        <v>805</v>
      </c>
      <c r="F74" s="607">
        <v>291518</v>
      </c>
      <c r="G74" s="609" t="s">
        <v>450</v>
      </c>
      <c r="H74" s="609" t="s">
        <v>114</v>
      </c>
      <c r="I74" s="613" t="s">
        <v>453</v>
      </c>
      <c r="J74" s="611">
        <v>3631</v>
      </c>
      <c r="K74" s="611"/>
      <c r="L74" s="605" t="s">
        <v>796</v>
      </c>
      <c r="M74" s="621">
        <v>18483.84</v>
      </c>
      <c r="N74" s="608">
        <v>45869</v>
      </c>
      <c r="O74" s="605">
        <f t="shared" si="1"/>
        <v>3</v>
      </c>
      <c r="P74" s="607" t="s">
        <v>850</v>
      </c>
      <c r="Q74" s="607"/>
      <c r="R74" s="607" t="s">
        <v>790</v>
      </c>
      <c r="S74" s="603" t="s">
        <v>67</v>
      </c>
    </row>
    <row r="75" spans="1:19" s="601" customFormat="1" ht="76.5" x14ac:dyDescent="0.25">
      <c r="A75" s="600">
        <v>181</v>
      </c>
      <c r="B75" s="607">
        <v>74</v>
      </c>
      <c r="C75" s="607" t="s">
        <v>125</v>
      </c>
      <c r="D75" s="607" t="s">
        <v>805</v>
      </c>
      <c r="E75" s="607" t="s">
        <v>805</v>
      </c>
      <c r="F75" s="607">
        <v>291518</v>
      </c>
      <c r="G75" s="609" t="s">
        <v>451</v>
      </c>
      <c r="H75" s="609" t="s">
        <v>114</v>
      </c>
      <c r="I75" s="613" t="s">
        <v>453</v>
      </c>
      <c r="J75" s="611">
        <v>3631</v>
      </c>
      <c r="K75" s="611"/>
      <c r="L75" s="605" t="s">
        <v>796</v>
      </c>
      <c r="M75" s="621">
        <v>7393.53</v>
      </c>
      <c r="N75" s="608">
        <v>45869</v>
      </c>
      <c r="O75" s="605">
        <f t="shared" si="1"/>
        <v>3</v>
      </c>
      <c r="P75" s="607" t="s">
        <v>850</v>
      </c>
      <c r="Q75" s="607"/>
      <c r="R75" s="607" t="s">
        <v>790</v>
      </c>
      <c r="S75" s="603" t="s">
        <v>67</v>
      </c>
    </row>
    <row r="76" spans="1:19" s="601" customFormat="1" ht="76.5" x14ac:dyDescent="0.25">
      <c r="A76" s="600">
        <v>182</v>
      </c>
      <c r="B76" s="607">
        <v>75</v>
      </c>
      <c r="C76" s="607" t="s">
        <v>125</v>
      </c>
      <c r="D76" s="607" t="s">
        <v>805</v>
      </c>
      <c r="E76" s="607" t="s">
        <v>805</v>
      </c>
      <c r="F76" s="607">
        <v>291518</v>
      </c>
      <c r="G76" s="609" t="s">
        <v>452</v>
      </c>
      <c r="H76" s="609" t="s">
        <v>114</v>
      </c>
      <c r="I76" s="613" t="s">
        <v>453</v>
      </c>
      <c r="J76" s="611">
        <v>3631</v>
      </c>
      <c r="K76" s="611"/>
      <c r="L76" s="605" t="s">
        <v>796</v>
      </c>
      <c r="M76" s="621">
        <v>5545.15</v>
      </c>
      <c r="N76" s="608">
        <v>45869</v>
      </c>
      <c r="O76" s="605">
        <f t="shared" si="1"/>
        <v>3</v>
      </c>
      <c r="P76" s="607" t="s">
        <v>850</v>
      </c>
      <c r="Q76" s="607"/>
      <c r="R76" s="607" t="s">
        <v>790</v>
      </c>
      <c r="S76" s="603" t="s">
        <v>67</v>
      </c>
    </row>
    <row r="77" spans="1:19" s="601" customFormat="1" ht="76.5" x14ac:dyDescent="0.25">
      <c r="A77" s="600">
        <v>183</v>
      </c>
      <c r="B77" s="607">
        <v>76</v>
      </c>
      <c r="C77" s="607" t="s">
        <v>125</v>
      </c>
      <c r="D77" s="607" t="s">
        <v>805</v>
      </c>
      <c r="E77" s="607" t="s">
        <v>805</v>
      </c>
      <c r="F77" s="607">
        <v>291518</v>
      </c>
      <c r="G77" s="609" t="s">
        <v>444</v>
      </c>
      <c r="H77" s="607" t="s">
        <v>114</v>
      </c>
      <c r="I77" s="613" t="s">
        <v>453</v>
      </c>
      <c r="J77" s="611">
        <v>3631</v>
      </c>
      <c r="K77" s="605"/>
      <c r="L77" s="605" t="s">
        <v>796</v>
      </c>
      <c r="M77" s="621">
        <v>12322.56</v>
      </c>
      <c r="N77" s="608">
        <v>45869</v>
      </c>
      <c r="O77" s="605">
        <f t="shared" si="1"/>
        <v>3</v>
      </c>
      <c r="P77" s="607" t="s">
        <v>850</v>
      </c>
      <c r="Q77" s="607"/>
      <c r="R77" s="607" t="s">
        <v>790</v>
      </c>
      <c r="S77" s="603" t="s">
        <v>67</v>
      </c>
    </row>
    <row r="78" spans="1:19" s="601" customFormat="1" ht="76.5" x14ac:dyDescent="0.25">
      <c r="A78" s="600">
        <v>184</v>
      </c>
      <c r="B78" s="607">
        <v>77</v>
      </c>
      <c r="C78" s="607" t="s">
        <v>125</v>
      </c>
      <c r="D78" s="607" t="s">
        <v>805</v>
      </c>
      <c r="E78" s="607" t="s">
        <v>805</v>
      </c>
      <c r="F78" s="607">
        <v>291518</v>
      </c>
      <c r="G78" s="609" t="s">
        <v>449</v>
      </c>
      <c r="H78" s="607" t="s">
        <v>114</v>
      </c>
      <c r="I78" s="613" t="s">
        <v>453</v>
      </c>
      <c r="J78" s="611">
        <v>3631</v>
      </c>
      <c r="K78" s="605"/>
      <c r="L78" s="605" t="s">
        <v>796</v>
      </c>
      <c r="M78" s="708">
        <v>14787.07</v>
      </c>
      <c r="N78" s="608">
        <v>45869</v>
      </c>
      <c r="O78" s="605">
        <f t="shared" si="1"/>
        <v>3</v>
      </c>
      <c r="P78" s="607" t="s">
        <v>850</v>
      </c>
      <c r="Q78" s="607"/>
      <c r="R78" s="607" t="s">
        <v>790</v>
      </c>
      <c r="S78" s="603" t="s">
        <v>67</v>
      </c>
    </row>
    <row r="79" spans="1:19" s="601" customFormat="1" ht="63.75" x14ac:dyDescent="0.25">
      <c r="A79" s="600">
        <v>221</v>
      </c>
      <c r="B79" s="607">
        <v>78</v>
      </c>
      <c r="C79" s="607" t="s">
        <v>125</v>
      </c>
      <c r="D79" s="607" t="s">
        <v>805</v>
      </c>
      <c r="E79" s="607" t="s">
        <v>805</v>
      </c>
      <c r="F79" s="607">
        <v>294604</v>
      </c>
      <c r="G79" s="607" t="s">
        <v>509</v>
      </c>
      <c r="H79" s="607" t="s">
        <v>114</v>
      </c>
      <c r="I79" s="607" t="s">
        <v>496</v>
      </c>
      <c r="J79" s="605">
        <v>3953</v>
      </c>
      <c r="K79" s="605"/>
      <c r="L79" s="605" t="s">
        <v>796</v>
      </c>
      <c r="M79" s="621">
        <v>11270</v>
      </c>
      <c r="N79" s="608">
        <v>45996</v>
      </c>
      <c r="O79" s="605">
        <f t="shared" si="1"/>
        <v>4</v>
      </c>
      <c r="P79" s="607" t="s">
        <v>850</v>
      </c>
      <c r="Q79" s="607"/>
      <c r="R79" s="607" t="s">
        <v>790</v>
      </c>
      <c r="S79" s="603" t="s">
        <v>67</v>
      </c>
    </row>
    <row r="80" spans="1:19" s="601" customFormat="1" ht="76.5" x14ac:dyDescent="0.25">
      <c r="A80" s="600">
        <v>185</v>
      </c>
      <c r="B80" s="607">
        <v>79</v>
      </c>
      <c r="C80" s="607" t="s">
        <v>125</v>
      </c>
      <c r="D80" s="607" t="s">
        <v>805</v>
      </c>
      <c r="E80" s="607" t="s">
        <v>805</v>
      </c>
      <c r="F80" s="607">
        <v>291518</v>
      </c>
      <c r="G80" s="607" t="s">
        <v>454</v>
      </c>
      <c r="H80" s="607" t="s">
        <v>114</v>
      </c>
      <c r="I80" s="613" t="s">
        <v>453</v>
      </c>
      <c r="J80" s="605">
        <v>1317</v>
      </c>
      <c r="K80" s="605"/>
      <c r="L80" s="605" t="s">
        <v>796</v>
      </c>
      <c r="M80" s="708">
        <v>27109.58</v>
      </c>
      <c r="N80" s="608">
        <v>45869</v>
      </c>
      <c r="O80" s="605">
        <f t="shared" si="1"/>
        <v>3</v>
      </c>
      <c r="P80" s="607" t="s">
        <v>850</v>
      </c>
      <c r="Q80" s="607"/>
      <c r="R80" s="607" t="s">
        <v>790</v>
      </c>
      <c r="S80" s="603" t="s">
        <v>67</v>
      </c>
    </row>
    <row r="81" spans="1:19" s="601" customFormat="1" ht="38.25" x14ac:dyDescent="0.25">
      <c r="A81" s="600">
        <v>422</v>
      </c>
      <c r="B81" s="607">
        <v>80</v>
      </c>
      <c r="C81" s="607" t="s">
        <v>745</v>
      </c>
      <c r="D81" s="607" t="s">
        <v>800</v>
      </c>
      <c r="E81" s="607" t="s">
        <v>800</v>
      </c>
      <c r="F81" s="607">
        <v>305112</v>
      </c>
      <c r="G81" s="607" t="s">
        <v>761</v>
      </c>
      <c r="H81" s="607" t="s">
        <v>114</v>
      </c>
      <c r="I81" s="607" t="s">
        <v>762</v>
      </c>
      <c r="J81" s="605">
        <v>5212</v>
      </c>
      <c r="K81" s="605"/>
      <c r="L81" s="605" t="s">
        <v>795</v>
      </c>
      <c r="M81" s="621">
        <v>59800</v>
      </c>
      <c r="N81" s="608">
        <v>45731</v>
      </c>
      <c r="O81" s="605">
        <f t="shared" si="1"/>
        <v>1</v>
      </c>
      <c r="P81" s="607" t="s">
        <v>850</v>
      </c>
      <c r="Q81" s="607"/>
      <c r="R81" s="607" t="s">
        <v>40</v>
      </c>
      <c r="S81" s="603" t="s">
        <v>25</v>
      </c>
    </row>
    <row r="82" spans="1:19" s="601" customFormat="1" ht="25.5" x14ac:dyDescent="0.25">
      <c r="A82" s="600">
        <v>295</v>
      </c>
      <c r="B82" s="607">
        <v>81</v>
      </c>
      <c r="C82" s="607" t="s">
        <v>113</v>
      </c>
      <c r="D82" s="607" t="s">
        <v>806</v>
      </c>
      <c r="E82" s="607" t="s">
        <v>809</v>
      </c>
      <c r="F82" s="607">
        <v>318497</v>
      </c>
      <c r="G82" s="716" t="s">
        <v>634</v>
      </c>
      <c r="H82" s="607">
        <v>2</v>
      </c>
      <c r="I82" s="607" t="s">
        <v>630</v>
      </c>
      <c r="J82" s="605">
        <v>5212</v>
      </c>
      <c r="K82" s="605"/>
      <c r="L82" s="605" t="s">
        <v>795</v>
      </c>
      <c r="M82" s="621">
        <v>3737.66</v>
      </c>
      <c r="N82" s="608">
        <v>45930</v>
      </c>
      <c r="O82" s="605">
        <f t="shared" si="1"/>
        <v>3</v>
      </c>
      <c r="P82" s="607" t="s">
        <v>850</v>
      </c>
      <c r="Q82" s="607"/>
      <c r="R82" s="607" t="s">
        <v>40</v>
      </c>
      <c r="S82" s="603" t="s">
        <v>25</v>
      </c>
    </row>
    <row r="83" spans="1:19" s="601" customFormat="1" ht="25.5" x14ac:dyDescent="0.25">
      <c r="A83" s="600">
        <v>296</v>
      </c>
      <c r="B83" s="607">
        <v>82</v>
      </c>
      <c r="C83" s="607" t="s">
        <v>680</v>
      </c>
      <c r="D83" s="607" t="s">
        <v>807</v>
      </c>
      <c r="E83" s="607" t="s">
        <v>809</v>
      </c>
      <c r="F83" s="607">
        <v>318497</v>
      </c>
      <c r="G83" s="716" t="s">
        <v>635</v>
      </c>
      <c r="H83" s="607">
        <v>1</v>
      </c>
      <c r="I83" s="607" t="s">
        <v>630</v>
      </c>
      <c r="J83" s="605">
        <v>5208</v>
      </c>
      <c r="K83" s="605"/>
      <c r="L83" s="605" t="s">
        <v>795</v>
      </c>
      <c r="M83" s="621">
        <v>2381.6</v>
      </c>
      <c r="N83" s="608">
        <v>45930</v>
      </c>
      <c r="O83" s="605">
        <f t="shared" si="1"/>
        <v>3</v>
      </c>
      <c r="P83" s="607" t="s">
        <v>850</v>
      </c>
      <c r="Q83" s="607"/>
      <c r="R83" s="607" t="s">
        <v>40</v>
      </c>
      <c r="S83" s="603" t="s">
        <v>25</v>
      </c>
    </row>
    <row r="84" spans="1:19" s="601" customFormat="1" ht="25.5" x14ac:dyDescent="0.25">
      <c r="A84" s="600">
        <v>298</v>
      </c>
      <c r="B84" s="607">
        <v>83</v>
      </c>
      <c r="C84" s="607" t="s">
        <v>113</v>
      </c>
      <c r="D84" s="607" t="s">
        <v>806</v>
      </c>
      <c r="E84" s="607" t="s">
        <v>809</v>
      </c>
      <c r="F84" s="607">
        <v>318497</v>
      </c>
      <c r="G84" s="716" t="s">
        <v>636</v>
      </c>
      <c r="H84" s="607">
        <v>2</v>
      </c>
      <c r="I84" s="607" t="s">
        <v>630</v>
      </c>
      <c r="J84" s="605">
        <v>5225</v>
      </c>
      <c r="K84" s="605"/>
      <c r="L84" s="605" t="s">
        <v>795</v>
      </c>
      <c r="M84" s="621">
        <v>1241.46</v>
      </c>
      <c r="N84" s="608">
        <v>45930</v>
      </c>
      <c r="O84" s="605">
        <f t="shared" si="1"/>
        <v>3</v>
      </c>
      <c r="P84" s="607" t="s">
        <v>850</v>
      </c>
      <c r="Q84" s="607"/>
      <c r="R84" s="607" t="s">
        <v>40</v>
      </c>
      <c r="S84" s="603" t="s">
        <v>25</v>
      </c>
    </row>
    <row r="85" spans="1:19" s="601" customFormat="1" ht="25.5" x14ac:dyDescent="0.25">
      <c r="A85" s="600">
        <v>299</v>
      </c>
      <c r="B85" s="607">
        <v>84</v>
      </c>
      <c r="C85" s="607" t="s">
        <v>127</v>
      </c>
      <c r="D85" s="607" t="s">
        <v>809</v>
      </c>
      <c r="E85" s="607" t="s">
        <v>809</v>
      </c>
      <c r="F85" s="607">
        <v>318497</v>
      </c>
      <c r="G85" s="716" t="s">
        <v>636</v>
      </c>
      <c r="H85" s="607">
        <v>2</v>
      </c>
      <c r="I85" s="607" t="s">
        <v>630</v>
      </c>
      <c r="J85" s="605">
        <v>5225</v>
      </c>
      <c r="K85" s="605"/>
      <c r="L85" s="605" t="s">
        <v>795</v>
      </c>
      <c r="M85" s="621">
        <v>1241.46</v>
      </c>
      <c r="N85" s="608">
        <v>45930</v>
      </c>
      <c r="O85" s="605">
        <f t="shared" si="1"/>
        <v>3</v>
      </c>
      <c r="P85" s="607" t="s">
        <v>850</v>
      </c>
      <c r="Q85" s="607"/>
      <c r="R85" s="607" t="s">
        <v>40</v>
      </c>
      <c r="S85" s="603" t="s">
        <v>25</v>
      </c>
    </row>
    <row r="86" spans="1:19" s="601" customFormat="1" ht="25.5" x14ac:dyDescent="0.25">
      <c r="A86" s="600">
        <v>300</v>
      </c>
      <c r="B86" s="607">
        <v>85</v>
      </c>
      <c r="C86" s="607" t="s">
        <v>127</v>
      </c>
      <c r="D86" s="607" t="s">
        <v>809</v>
      </c>
      <c r="E86" s="607" t="s">
        <v>809</v>
      </c>
      <c r="F86" s="607">
        <v>318497</v>
      </c>
      <c r="G86" s="716" t="s">
        <v>637</v>
      </c>
      <c r="H86" s="607">
        <v>2</v>
      </c>
      <c r="I86" s="607" t="s">
        <v>630</v>
      </c>
      <c r="J86" s="605">
        <v>5225</v>
      </c>
      <c r="K86" s="605"/>
      <c r="L86" s="605" t="s">
        <v>795</v>
      </c>
      <c r="M86" s="621">
        <v>4930.1899999999996</v>
      </c>
      <c r="N86" s="608">
        <v>45930</v>
      </c>
      <c r="O86" s="605">
        <f t="shared" si="1"/>
        <v>3</v>
      </c>
      <c r="P86" s="607" t="s">
        <v>850</v>
      </c>
      <c r="Q86" s="607"/>
      <c r="R86" s="607" t="s">
        <v>40</v>
      </c>
      <c r="S86" s="603" t="s">
        <v>25</v>
      </c>
    </row>
    <row r="87" spans="1:19" s="601" customFormat="1" ht="25.5" x14ac:dyDescent="0.25">
      <c r="A87" s="600">
        <v>301</v>
      </c>
      <c r="B87" s="607">
        <v>86</v>
      </c>
      <c r="C87" s="607" t="s">
        <v>127</v>
      </c>
      <c r="D87" s="607" t="s">
        <v>809</v>
      </c>
      <c r="E87" s="607" t="s">
        <v>809</v>
      </c>
      <c r="F87" s="607">
        <v>318497</v>
      </c>
      <c r="G87" s="716" t="s">
        <v>638</v>
      </c>
      <c r="H87" s="607">
        <v>3</v>
      </c>
      <c r="I87" s="607" t="s">
        <v>630</v>
      </c>
      <c r="J87" s="605">
        <v>5225</v>
      </c>
      <c r="K87" s="605"/>
      <c r="L87" s="605" t="s">
        <v>795</v>
      </c>
      <c r="M87" s="621">
        <v>4722.2700000000004</v>
      </c>
      <c r="N87" s="608">
        <v>45930</v>
      </c>
      <c r="O87" s="605">
        <f t="shared" si="1"/>
        <v>3</v>
      </c>
      <c r="P87" s="607" t="s">
        <v>850</v>
      </c>
      <c r="Q87" s="607"/>
      <c r="R87" s="607" t="s">
        <v>40</v>
      </c>
      <c r="S87" s="603" t="s">
        <v>25</v>
      </c>
    </row>
    <row r="88" spans="1:19" s="601" customFormat="1" ht="25.5" x14ac:dyDescent="0.25">
      <c r="A88" s="600">
        <v>302</v>
      </c>
      <c r="B88" s="607">
        <v>87</v>
      </c>
      <c r="C88" s="607" t="s">
        <v>127</v>
      </c>
      <c r="D88" s="607" t="s">
        <v>809</v>
      </c>
      <c r="E88" s="607" t="s">
        <v>809</v>
      </c>
      <c r="F88" s="607">
        <v>318497</v>
      </c>
      <c r="G88" s="716" t="s">
        <v>639</v>
      </c>
      <c r="H88" s="607">
        <v>20</v>
      </c>
      <c r="I88" s="607" t="s">
        <v>630</v>
      </c>
      <c r="J88" s="605">
        <v>5212</v>
      </c>
      <c r="K88" s="605"/>
      <c r="L88" s="605" t="s">
        <v>795</v>
      </c>
      <c r="M88" s="621">
        <v>7115.41</v>
      </c>
      <c r="N88" s="608">
        <v>45930</v>
      </c>
      <c r="O88" s="605">
        <f t="shared" si="1"/>
        <v>3</v>
      </c>
      <c r="P88" s="607" t="s">
        <v>850</v>
      </c>
      <c r="Q88" s="607"/>
      <c r="R88" s="607" t="s">
        <v>40</v>
      </c>
      <c r="S88" s="603" t="s">
        <v>25</v>
      </c>
    </row>
    <row r="89" spans="1:19" s="601" customFormat="1" ht="25.5" x14ac:dyDescent="0.25">
      <c r="A89" s="600">
        <v>338</v>
      </c>
      <c r="B89" s="607">
        <v>88</v>
      </c>
      <c r="C89" s="607" t="s">
        <v>143</v>
      </c>
      <c r="D89" s="607" t="s">
        <v>810</v>
      </c>
      <c r="E89" s="607" t="s">
        <v>810</v>
      </c>
      <c r="F89" s="607">
        <v>302958</v>
      </c>
      <c r="G89" s="607" t="s">
        <v>669</v>
      </c>
      <c r="H89" s="607">
        <v>13</v>
      </c>
      <c r="I89" s="607" t="s">
        <v>300</v>
      </c>
      <c r="J89" s="605">
        <v>3015</v>
      </c>
      <c r="K89" s="605"/>
      <c r="L89" s="605" t="s">
        <v>795</v>
      </c>
      <c r="M89" s="621">
        <v>3000</v>
      </c>
      <c r="N89" s="608">
        <v>45716</v>
      </c>
      <c r="O89" s="605">
        <f t="shared" si="1"/>
        <v>1</v>
      </c>
      <c r="P89" s="607" t="s">
        <v>850</v>
      </c>
      <c r="Q89" s="607"/>
      <c r="R89" s="607" t="s">
        <v>790</v>
      </c>
      <c r="S89" s="603" t="s">
        <v>674</v>
      </c>
    </row>
    <row r="90" spans="1:19" s="601" customFormat="1" ht="25.5" x14ac:dyDescent="0.25">
      <c r="A90" s="600">
        <v>339</v>
      </c>
      <c r="B90" s="607">
        <v>89</v>
      </c>
      <c r="C90" s="607" t="s">
        <v>143</v>
      </c>
      <c r="D90" s="607" t="s">
        <v>810</v>
      </c>
      <c r="E90" s="607" t="s">
        <v>810</v>
      </c>
      <c r="F90" s="607">
        <v>302958</v>
      </c>
      <c r="G90" s="607" t="s">
        <v>670</v>
      </c>
      <c r="H90" s="607">
        <v>5</v>
      </c>
      <c r="I90" s="607" t="s">
        <v>300</v>
      </c>
      <c r="J90" s="605">
        <v>3015</v>
      </c>
      <c r="K90" s="605"/>
      <c r="L90" s="605" t="s">
        <v>795</v>
      </c>
      <c r="M90" s="621">
        <v>6000</v>
      </c>
      <c r="N90" s="608">
        <v>45716</v>
      </c>
      <c r="O90" s="605">
        <f t="shared" si="1"/>
        <v>1</v>
      </c>
      <c r="P90" s="607" t="s">
        <v>850</v>
      </c>
      <c r="Q90" s="607"/>
      <c r="R90" s="607" t="s">
        <v>790</v>
      </c>
      <c r="S90" s="603" t="s">
        <v>674</v>
      </c>
    </row>
    <row r="91" spans="1:19" s="601" customFormat="1" ht="25.5" x14ac:dyDescent="0.25">
      <c r="A91" s="600">
        <v>340</v>
      </c>
      <c r="B91" s="607">
        <v>90</v>
      </c>
      <c r="C91" s="607" t="s">
        <v>143</v>
      </c>
      <c r="D91" s="607" t="s">
        <v>810</v>
      </c>
      <c r="E91" s="607" t="s">
        <v>810</v>
      </c>
      <c r="F91" s="607">
        <v>302958</v>
      </c>
      <c r="G91" s="607" t="s">
        <v>671</v>
      </c>
      <c r="H91" s="607">
        <v>1</v>
      </c>
      <c r="I91" s="607" t="s">
        <v>300</v>
      </c>
      <c r="J91" s="605">
        <v>5207</v>
      </c>
      <c r="K91" s="605">
        <v>3016</v>
      </c>
      <c r="L91" s="605" t="s">
        <v>795</v>
      </c>
      <c r="M91" s="621">
        <v>500</v>
      </c>
      <c r="N91" s="608">
        <v>45716</v>
      </c>
      <c r="O91" s="605">
        <f t="shared" si="1"/>
        <v>1</v>
      </c>
      <c r="P91" s="607" t="s">
        <v>850</v>
      </c>
      <c r="Q91" s="607"/>
      <c r="R91" s="607" t="s">
        <v>40</v>
      </c>
      <c r="S91" s="603" t="s">
        <v>674</v>
      </c>
    </row>
    <row r="92" spans="1:19" s="601" customFormat="1" ht="25.5" x14ac:dyDescent="0.25">
      <c r="A92" s="600">
        <v>341</v>
      </c>
      <c r="B92" s="607">
        <v>91</v>
      </c>
      <c r="C92" s="607" t="s">
        <v>143</v>
      </c>
      <c r="D92" s="607" t="s">
        <v>810</v>
      </c>
      <c r="E92" s="607" t="s">
        <v>810</v>
      </c>
      <c r="F92" s="607">
        <v>302958</v>
      </c>
      <c r="G92" s="607" t="s">
        <v>672</v>
      </c>
      <c r="H92" s="607">
        <v>1</v>
      </c>
      <c r="I92" s="607" t="s">
        <v>300</v>
      </c>
      <c r="J92" s="605">
        <v>5208</v>
      </c>
      <c r="K92" s="605"/>
      <c r="L92" s="605" t="s">
        <v>795</v>
      </c>
      <c r="M92" s="621">
        <v>1500</v>
      </c>
      <c r="N92" s="608">
        <v>45716</v>
      </c>
      <c r="O92" s="605">
        <f t="shared" si="1"/>
        <v>1</v>
      </c>
      <c r="P92" s="607" t="s">
        <v>850</v>
      </c>
      <c r="Q92" s="607"/>
      <c r="R92" s="607" t="s">
        <v>40</v>
      </c>
      <c r="S92" s="603" t="s">
        <v>674</v>
      </c>
    </row>
    <row r="93" spans="1:19" s="601" customFormat="1" ht="25.5" x14ac:dyDescent="0.25">
      <c r="A93" s="600">
        <v>342</v>
      </c>
      <c r="B93" s="607">
        <v>92</v>
      </c>
      <c r="C93" s="607" t="s">
        <v>143</v>
      </c>
      <c r="D93" s="607" t="s">
        <v>810</v>
      </c>
      <c r="E93" s="607" t="s">
        <v>810</v>
      </c>
      <c r="F93" s="607">
        <v>302958</v>
      </c>
      <c r="G93" s="607" t="s">
        <v>673</v>
      </c>
      <c r="H93" s="607">
        <v>1</v>
      </c>
      <c r="I93" s="607" t="s">
        <v>300</v>
      </c>
      <c r="J93" s="605">
        <v>5207</v>
      </c>
      <c r="K93" s="605"/>
      <c r="L93" s="605" t="s">
        <v>795</v>
      </c>
      <c r="M93" s="621">
        <v>3000</v>
      </c>
      <c r="N93" s="608">
        <v>45716</v>
      </c>
      <c r="O93" s="605">
        <f t="shared" si="1"/>
        <v>1</v>
      </c>
      <c r="P93" s="607" t="s">
        <v>850</v>
      </c>
      <c r="Q93" s="607"/>
      <c r="R93" s="607" t="s">
        <v>40</v>
      </c>
      <c r="S93" s="603" t="s">
        <v>674</v>
      </c>
    </row>
    <row r="94" spans="1:19" s="601" customFormat="1" ht="127.5" x14ac:dyDescent="0.25">
      <c r="A94" s="600">
        <v>343</v>
      </c>
      <c r="B94" s="607">
        <v>93</v>
      </c>
      <c r="C94" s="607" t="s">
        <v>143</v>
      </c>
      <c r="D94" s="607" t="s">
        <v>810</v>
      </c>
      <c r="E94" s="607" t="s">
        <v>810</v>
      </c>
      <c r="F94" s="607">
        <v>302966</v>
      </c>
      <c r="G94" s="607" t="s">
        <v>676</v>
      </c>
      <c r="H94" s="607">
        <v>1</v>
      </c>
      <c r="I94" s="607" t="s">
        <v>675</v>
      </c>
      <c r="J94" s="605">
        <v>5208</v>
      </c>
      <c r="K94" s="605"/>
      <c r="L94" s="605" t="s">
        <v>795</v>
      </c>
      <c r="M94" s="621">
        <v>38000</v>
      </c>
      <c r="N94" s="608">
        <v>45807</v>
      </c>
      <c r="O94" s="605">
        <f t="shared" si="1"/>
        <v>2</v>
      </c>
      <c r="P94" s="607" t="s">
        <v>850</v>
      </c>
      <c r="Q94" s="607"/>
      <c r="R94" s="607" t="s">
        <v>40</v>
      </c>
      <c r="S94" s="603" t="s">
        <v>674</v>
      </c>
    </row>
    <row r="95" spans="1:19" s="601" customFormat="1" ht="127.5" x14ac:dyDescent="0.25">
      <c r="A95" s="600">
        <v>344</v>
      </c>
      <c r="B95" s="607">
        <v>94</v>
      </c>
      <c r="C95" s="607" t="s">
        <v>143</v>
      </c>
      <c r="D95" s="607" t="s">
        <v>810</v>
      </c>
      <c r="E95" s="607" t="s">
        <v>810</v>
      </c>
      <c r="F95" s="607">
        <v>302966</v>
      </c>
      <c r="G95" s="607" t="s">
        <v>677</v>
      </c>
      <c r="H95" s="607">
        <v>1</v>
      </c>
      <c r="I95" s="607" t="s">
        <v>675</v>
      </c>
      <c r="J95" s="605">
        <v>5208</v>
      </c>
      <c r="K95" s="605"/>
      <c r="L95" s="605" t="s">
        <v>795</v>
      </c>
      <c r="M95" s="621">
        <v>26000</v>
      </c>
      <c r="N95" s="608">
        <v>45807</v>
      </c>
      <c r="O95" s="605">
        <f t="shared" si="1"/>
        <v>2</v>
      </c>
      <c r="P95" s="607" t="s">
        <v>850</v>
      </c>
      <c r="Q95" s="607"/>
      <c r="R95" s="607" t="s">
        <v>40</v>
      </c>
      <c r="S95" s="603" t="s">
        <v>674</v>
      </c>
    </row>
    <row r="96" spans="1:19" s="601" customFormat="1" ht="127.5" x14ac:dyDescent="0.25">
      <c r="A96" s="600">
        <v>345</v>
      </c>
      <c r="B96" s="607">
        <v>95</v>
      </c>
      <c r="C96" s="607" t="s">
        <v>143</v>
      </c>
      <c r="D96" s="607" t="s">
        <v>810</v>
      </c>
      <c r="E96" s="607" t="s">
        <v>810</v>
      </c>
      <c r="F96" s="607">
        <v>302966</v>
      </c>
      <c r="G96" s="607" t="s">
        <v>678</v>
      </c>
      <c r="H96" s="607">
        <v>1</v>
      </c>
      <c r="I96" s="607" t="s">
        <v>675</v>
      </c>
      <c r="J96" s="605">
        <v>5208</v>
      </c>
      <c r="K96" s="605"/>
      <c r="L96" s="605" t="s">
        <v>795</v>
      </c>
      <c r="M96" s="621">
        <v>10750</v>
      </c>
      <c r="N96" s="608">
        <v>45807</v>
      </c>
      <c r="O96" s="605">
        <f t="shared" si="1"/>
        <v>2</v>
      </c>
      <c r="P96" s="607" t="s">
        <v>850</v>
      </c>
      <c r="Q96" s="607"/>
      <c r="R96" s="607" t="s">
        <v>40</v>
      </c>
      <c r="S96" s="603" t="s">
        <v>674</v>
      </c>
    </row>
    <row r="97" spans="1:19" s="601" customFormat="1" ht="127.5" x14ac:dyDescent="0.25">
      <c r="A97" s="600">
        <v>346</v>
      </c>
      <c r="B97" s="607">
        <v>96</v>
      </c>
      <c r="C97" s="607" t="s">
        <v>143</v>
      </c>
      <c r="D97" s="607" t="s">
        <v>810</v>
      </c>
      <c r="E97" s="607" t="s">
        <v>810</v>
      </c>
      <c r="F97" s="607">
        <v>302966</v>
      </c>
      <c r="G97" s="607" t="s">
        <v>679</v>
      </c>
      <c r="H97" s="607">
        <v>1</v>
      </c>
      <c r="I97" s="607" t="s">
        <v>675</v>
      </c>
      <c r="J97" s="605">
        <v>5208</v>
      </c>
      <c r="K97" s="605"/>
      <c r="L97" s="605" t="s">
        <v>795</v>
      </c>
      <c r="M97" s="621">
        <v>7000</v>
      </c>
      <c r="N97" s="608">
        <v>45807</v>
      </c>
      <c r="O97" s="605">
        <f t="shared" si="1"/>
        <v>2</v>
      </c>
      <c r="P97" s="607" t="s">
        <v>850</v>
      </c>
      <c r="Q97" s="607"/>
      <c r="R97" s="607" t="s">
        <v>40</v>
      </c>
      <c r="S97" s="603" t="s">
        <v>674</v>
      </c>
    </row>
    <row r="98" spans="1:19" s="601" customFormat="1" ht="25.5" x14ac:dyDescent="0.25">
      <c r="A98" s="600">
        <v>347</v>
      </c>
      <c r="B98" s="607">
        <v>97</v>
      </c>
      <c r="C98" s="607" t="s">
        <v>680</v>
      </c>
      <c r="D98" s="607" t="s">
        <v>807</v>
      </c>
      <c r="E98" s="607" t="s">
        <v>827</v>
      </c>
      <c r="F98" s="607">
        <v>303193</v>
      </c>
      <c r="G98" s="607" t="s">
        <v>683</v>
      </c>
      <c r="H98" s="607">
        <v>3</v>
      </c>
      <c r="I98" s="607" t="s">
        <v>690</v>
      </c>
      <c r="J98" s="605">
        <v>5208</v>
      </c>
      <c r="K98" s="605"/>
      <c r="L98" s="605" t="s">
        <v>795</v>
      </c>
      <c r="M98" s="621">
        <v>50700</v>
      </c>
      <c r="N98" s="608">
        <v>45898</v>
      </c>
      <c r="O98" s="605">
        <f t="shared" si="1"/>
        <v>3</v>
      </c>
      <c r="P98" s="607" t="s">
        <v>850</v>
      </c>
      <c r="Q98" s="607"/>
      <c r="R98" s="607" t="s">
        <v>40</v>
      </c>
      <c r="S98" s="603" t="s">
        <v>674</v>
      </c>
    </row>
    <row r="99" spans="1:19" s="601" customFormat="1" ht="25.5" x14ac:dyDescent="0.25">
      <c r="A99" s="600">
        <v>348</v>
      </c>
      <c r="B99" s="607">
        <v>98</v>
      </c>
      <c r="C99" s="607" t="s">
        <v>680</v>
      </c>
      <c r="D99" s="607" t="s">
        <v>807</v>
      </c>
      <c r="E99" s="607" t="s">
        <v>827</v>
      </c>
      <c r="F99" s="607">
        <v>303193</v>
      </c>
      <c r="G99" s="607" t="s">
        <v>682</v>
      </c>
      <c r="H99" s="607">
        <v>1</v>
      </c>
      <c r="I99" s="607" t="s">
        <v>690</v>
      </c>
      <c r="J99" s="605">
        <v>5208</v>
      </c>
      <c r="K99" s="605"/>
      <c r="L99" s="605" t="s">
        <v>795</v>
      </c>
      <c r="M99" s="621">
        <v>11999</v>
      </c>
      <c r="N99" s="608">
        <v>45898</v>
      </c>
      <c r="O99" s="605">
        <f t="shared" si="1"/>
        <v>3</v>
      </c>
      <c r="P99" s="607" t="s">
        <v>850</v>
      </c>
      <c r="Q99" s="607"/>
      <c r="R99" s="607" t="s">
        <v>40</v>
      </c>
      <c r="S99" s="603" t="s">
        <v>674</v>
      </c>
    </row>
    <row r="100" spans="1:19" s="601" customFormat="1" ht="25.5" x14ac:dyDescent="0.25">
      <c r="A100" s="600">
        <v>349</v>
      </c>
      <c r="B100" s="607">
        <v>99</v>
      </c>
      <c r="C100" s="607" t="s">
        <v>680</v>
      </c>
      <c r="D100" s="607" t="s">
        <v>807</v>
      </c>
      <c r="E100" s="607" t="s">
        <v>827</v>
      </c>
      <c r="F100" s="607">
        <v>303193</v>
      </c>
      <c r="G100" s="607" t="s">
        <v>681</v>
      </c>
      <c r="H100" s="607">
        <v>1</v>
      </c>
      <c r="I100" s="607" t="s">
        <v>690</v>
      </c>
      <c r="J100" s="605">
        <v>5214</v>
      </c>
      <c r="K100" s="605"/>
      <c r="L100" s="605" t="s">
        <v>795</v>
      </c>
      <c r="M100" s="621">
        <v>25000</v>
      </c>
      <c r="N100" s="608">
        <v>45898</v>
      </c>
      <c r="O100" s="605">
        <f t="shared" si="1"/>
        <v>3</v>
      </c>
      <c r="P100" s="607" t="s">
        <v>850</v>
      </c>
      <c r="Q100" s="607"/>
      <c r="R100" s="607" t="s">
        <v>40</v>
      </c>
      <c r="S100" s="603" t="s">
        <v>674</v>
      </c>
    </row>
    <row r="101" spans="1:19" s="601" customFormat="1" ht="25.5" x14ac:dyDescent="0.25">
      <c r="A101" s="600">
        <v>350</v>
      </c>
      <c r="B101" s="607">
        <v>100</v>
      </c>
      <c r="C101" s="607" t="s">
        <v>680</v>
      </c>
      <c r="D101" s="607" t="s">
        <v>807</v>
      </c>
      <c r="E101" s="607" t="s">
        <v>827</v>
      </c>
      <c r="F101" s="607">
        <v>303193</v>
      </c>
      <c r="G101" s="607" t="s">
        <v>741</v>
      </c>
      <c r="H101" s="607">
        <v>1</v>
      </c>
      <c r="I101" s="607" t="s">
        <v>690</v>
      </c>
      <c r="J101" s="605">
        <v>3016</v>
      </c>
      <c r="K101" s="605"/>
      <c r="L101" s="605" t="s">
        <v>795</v>
      </c>
      <c r="M101" s="621">
        <v>5099</v>
      </c>
      <c r="N101" s="608">
        <v>45898</v>
      </c>
      <c r="O101" s="605">
        <f t="shared" si="1"/>
        <v>3</v>
      </c>
      <c r="P101" s="607" t="s">
        <v>850</v>
      </c>
      <c r="Q101" s="607"/>
      <c r="R101" s="607" t="s">
        <v>790</v>
      </c>
      <c r="S101" s="603" t="s">
        <v>674</v>
      </c>
    </row>
    <row r="102" spans="1:19" s="601" customFormat="1" ht="25.5" x14ac:dyDescent="0.25">
      <c r="A102" s="600">
        <v>351</v>
      </c>
      <c r="B102" s="607">
        <v>101</v>
      </c>
      <c r="C102" s="607" t="s">
        <v>680</v>
      </c>
      <c r="D102" s="607" t="s">
        <v>807</v>
      </c>
      <c r="E102" s="607" t="s">
        <v>827</v>
      </c>
      <c r="F102" s="607">
        <v>303193</v>
      </c>
      <c r="G102" s="607" t="s">
        <v>742</v>
      </c>
      <c r="H102" s="607">
        <v>1</v>
      </c>
      <c r="I102" s="607" t="s">
        <v>690</v>
      </c>
      <c r="J102" s="605">
        <v>3016</v>
      </c>
      <c r="K102" s="605"/>
      <c r="L102" s="605" t="s">
        <v>795</v>
      </c>
      <c r="M102" s="621">
        <v>3490</v>
      </c>
      <c r="N102" s="608">
        <v>45898</v>
      </c>
      <c r="O102" s="605">
        <f t="shared" si="1"/>
        <v>3</v>
      </c>
      <c r="P102" s="607" t="s">
        <v>850</v>
      </c>
      <c r="Q102" s="607"/>
      <c r="R102" s="607" t="s">
        <v>790</v>
      </c>
      <c r="S102" s="603" t="s">
        <v>674</v>
      </c>
    </row>
    <row r="103" spans="1:19" s="601" customFormat="1" ht="25.5" x14ac:dyDescent="0.25">
      <c r="A103" s="600">
        <v>352</v>
      </c>
      <c r="B103" s="607">
        <v>102</v>
      </c>
      <c r="C103" s="607" t="s">
        <v>680</v>
      </c>
      <c r="D103" s="607" t="s">
        <v>807</v>
      </c>
      <c r="E103" s="607" t="s">
        <v>827</v>
      </c>
      <c r="F103" s="607">
        <v>303193</v>
      </c>
      <c r="G103" s="607" t="s">
        <v>684</v>
      </c>
      <c r="H103" s="607">
        <v>1</v>
      </c>
      <c r="I103" s="607" t="s">
        <v>690</v>
      </c>
      <c r="J103" s="605">
        <v>4006</v>
      </c>
      <c r="K103" s="605"/>
      <c r="L103" s="605" t="s">
        <v>795</v>
      </c>
      <c r="M103" s="621">
        <v>568.9</v>
      </c>
      <c r="N103" s="608">
        <v>45898</v>
      </c>
      <c r="O103" s="605">
        <f t="shared" si="1"/>
        <v>3</v>
      </c>
      <c r="P103" s="607" t="s">
        <v>850</v>
      </c>
      <c r="Q103" s="607"/>
      <c r="R103" s="607" t="s">
        <v>40</v>
      </c>
      <c r="S103" s="603" t="s">
        <v>674</v>
      </c>
    </row>
    <row r="104" spans="1:19" s="601" customFormat="1" ht="25.5" x14ac:dyDescent="0.25">
      <c r="A104" s="600">
        <v>353</v>
      </c>
      <c r="B104" s="607">
        <v>103</v>
      </c>
      <c r="C104" s="607" t="s">
        <v>680</v>
      </c>
      <c r="D104" s="607" t="s">
        <v>807</v>
      </c>
      <c r="E104" s="607" t="s">
        <v>827</v>
      </c>
      <c r="F104" s="607">
        <v>303193</v>
      </c>
      <c r="G104" s="607" t="s">
        <v>743</v>
      </c>
      <c r="H104" s="607">
        <v>3</v>
      </c>
      <c r="I104" s="607" t="s">
        <v>690</v>
      </c>
      <c r="J104" s="605">
        <v>3016</v>
      </c>
      <c r="K104" s="605"/>
      <c r="L104" s="605" t="s">
        <v>795</v>
      </c>
      <c r="M104" s="621">
        <v>2160</v>
      </c>
      <c r="N104" s="608">
        <v>45898</v>
      </c>
      <c r="O104" s="605">
        <f t="shared" si="1"/>
        <v>3</v>
      </c>
      <c r="P104" s="607" t="s">
        <v>850</v>
      </c>
      <c r="Q104" s="607"/>
      <c r="R104" s="607" t="s">
        <v>790</v>
      </c>
      <c r="S104" s="603" t="s">
        <v>674</v>
      </c>
    </row>
    <row r="105" spans="1:19" s="601" customFormat="1" ht="25.5" x14ac:dyDescent="0.25">
      <c r="A105" s="600">
        <v>354</v>
      </c>
      <c r="B105" s="607">
        <v>104</v>
      </c>
      <c r="C105" s="607" t="s">
        <v>680</v>
      </c>
      <c r="D105" s="607" t="s">
        <v>807</v>
      </c>
      <c r="E105" s="607" t="s">
        <v>827</v>
      </c>
      <c r="F105" s="607">
        <v>303193</v>
      </c>
      <c r="G105" s="607" t="s">
        <v>744</v>
      </c>
      <c r="H105" s="607">
        <v>3</v>
      </c>
      <c r="I105" s="607" t="s">
        <v>690</v>
      </c>
      <c r="J105" s="605">
        <v>3016</v>
      </c>
      <c r="K105" s="605"/>
      <c r="L105" s="605" t="s">
        <v>795</v>
      </c>
      <c r="M105" s="621">
        <v>2097</v>
      </c>
      <c r="N105" s="608">
        <v>45898</v>
      </c>
      <c r="O105" s="605">
        <f t="shared" si="1"/>
        <v>3</v>
      </c>
      <c r="P105" s="607" t="s">
        <v>850</v>
      </c>
      <c r="Q105" s="607"/>
      <c r="R105" s="607" t="s">
        <v>790</v>
      </c>
      <c r="S105" s="603" t="s">
        <v>674</v>
      </c>
    </row>
    <row r="106" spans="1:19" s="601" customFormat="1" ht="25.5" x14ac:dyDescent="0.25">
      <c r="A106" s="600">
        <v>355</v>
      </c>
      <c r="B106" s="607">
        <v>105</v>
      </c>
      <c r="C106" s="607" t="s">
        <v>680</v>
      </c>
      <c r="D106" s="607" t="s">
        <v>807</v>
      </c>
      <c r="E106" s="607" t="s">
        <v>827</v>
      </c>
      <c r="F106" s="607">
        <v>303193</v>
      </c>
      <c r="G106" s="607" t="s">
        <v>685</v>
      </c>
      <c r="H106" s="607">
        <v>10</v>
      </c>
      <c r="I106" s="607" t="s">
        <v>690</v>
      </c>
      <c r="J106" s="605">
        <v>5208</v>
      </c>
      <c r="K106" s="605"/>
      <c r="L106" s="605" t="s">
        <v>795</v>
      </c>
      <c r="M106" s="621">
        <v>23500</v>
      </c>
      <c r="N106" s="608">
        <v>45898</v>
      </c>
      <c r="O106" s="605">
        <f t="shared" si="1"/>
        <v>3</v>
      </c>
      <c r="P106" s="607" t="s">
        <v>850</v>
      </c>
      <c r="Q106" s="607"/>
      <c r="R106" s="607" t="s">
        <v>40</v>
      </c>
      <c r="S106" s="603" t="s">
        <v>674</v>
      </c>
    </row>
    <row r="107" spans="1:19" s="601" customFormat="1" ht="25.5" x14ac:dyDescent="0.25">
      <c r="A107" s="600">
        <v>356</v>
      </c>
      <c r="B107" s="607">
        <v>106</v>
      </c>
      <c r="C107" s="607" t="s">
        <v>680</v>
      </c>
      <c r="D107" s="607" t="s">
        <v>807</v>
      </c>
      <c r="E107" s="607" t="s">
        <v>827</v>
      </c>
      <c r="F107" s="607">
        <v>303193</v>
      </c>
      <c r="G107" s="607" t="s">
        <v>686</v>
      </c>
      <c r="H107" s="607">
        <v>1</v>
      </c>
      <c r="I107" s="607" t="s">
        <v>690</v>
      </c>
      <c r="J107" s="605">
        <v>5208</v>
      </c>
      <c r="K107" s="605"/>
      <c r="L107" s="605" t="s">
        <v>795</v>
      </c>
      <c r="M107" s="621">
        <v>3390</v>
      </c>
      <c r="N107" s="608">
        <v>45898</v>
      </c>
      <c r="O107" s="605">
        <f t="shared" si="1"/>
        <v>3</v>
      </c>
      <c r="P107" s="607" t="s">
        <v>850</v>
      </c>
      <c r="Q107" s="607"/>
      <c r="R107" s="607" t="s">
        <v>40</v>
      </c>
      <c r="S107" s="603" t="s">
        <v>674</v>
      </c>
    </row>
    <row r="108" spans="1:19" s="601" customFormat="1" ht="25.5" x14ac:dyDescent="0.25">
      <c r="A108" s="600">
        <v>357</v>
      </c>
      <c r="B108" s="607">
        <v>107</v>
      </c>
      <c r="C108" s="607" t="s">
        <v>680</v>
      </c>
      <c r="D108" s="607" t="s">
        <v>807</v>
      </c>
      <c r="E108" s="607" t="s">
        <v>827</v>
      </c>
      <c r="F108" s="607">
        <v>303193</v>
      </c>
      <c r="G108" s="607" t="s">
        <v>687</v>
      </c>
      <c r="H108" s="607">
        <v>1</v>
      </c>
      <c r="I108" s="607" t="s">
        <v>690</v>
      </c>
      <c r="J108" s="605">
        <v>5208</v>
      </c>
      <c r="K108" s="605"/>
      <c r="L108" s="605" t="s">
        <v>795</v>
      </c>
      <c r="M108" s="621">
        <v>144</v>
      </c>
      <c r="N108" s="608">
        <v>45898</v>
      </c>
      <c r="O108" s="605">
        <f t="shared" si="1"/>
        <v>3</v>
      </c>
      <c r="P108" s="607" t="s">
        <v>850</v>
      </c>
      <c r="Q108" s="607"/>
      <c r="R108" s="607" t="s">
        <v>40</v>
      </c>
      <c r="S108" s="603" t="s">
        <v>674</v>
      </c>
    </row>
    <row r="109" spans="1:19" s="601" customFormat="1" ht="63.75" x14ac:dyDescent="0.25">
      <c r="A109" s="600">
        <v>333</v>
      </c>
      <c r="B109" s="607">
        <v>108</v>
      </c>
      <c r="C109" s="607" t="s">
        <v>130</v>
      </c>
      <c r="D109" s="607" t="s">
        <v>811</v>
      </c>
      <c r="E109" s="607" t="s">
        <v>811</v>
      </c>
      <c r="F109" s="607">
        <v>318566</v>
      </c>
      <c r="G109" s="607" t="s">
        <v>661</v>
      </c>
      <c r="H109" s="607" t="s">
        <v>114</v>
      </c>
      <c r="I109" s="607" t="s">
        <v>662</v>
      </c>
      <c r="J109" s="605">
        <v>3955</v>
      </c>
      <c r="K109" s="605"/>
      <c r="L109" s="605" t="s">
        <v>795</v>
      </c>
      <c r="M109" s="621">
        <v>12837</v>
      </c>
      <c r="N109" s="608">
        <v>45838</v>
      </c>
      <c r="O109" s="605">
        <f t="shared" si="1"/>
        <v>2</v>
      </c>
      <c r="P109" s="607" t="s">
        <v>850</v>
      </c>
      <c r="Q109" s="607"/>
      <c r="R109" s="607" t="s">
        <v>790</v>
      </c>
      <c r="S109" s="603" t="s">
        <v>567</v>
      </c>
    </row>
    <row r="110" spans="1:19" s="601" customFormat="1" ht="63.75" x14ac:dyDescent="0.25">
      <c r="A110" s="600">
        <v>334</v>
      </c>
      <c r="B110" s="607">
        <v>109</v>
      </c>
      <c r="C110" s="607" t="s">
        <v>130</v>
      </c>
      <c r="D110" s="607" t="s">
        <v>811</v>
      </c>
      <c r="E110" s="607" t="s">
        <v>811</v>
      </c>
      <c r="F110" s="607">
        <v>318566</v>
      </c>
      <c r="G110" s="607" t="s">
        <v>663</v>
      </c>
      <c r="H110" s="607" t="s">
        <v>114</v>
      </c>
      <c r="I110" s="607" t="s">
        <v>662</v>
      </c>
      <c r="J110" s="605">
        <v>3955</v>
      </c>
      <c r="K110" s="605"/>
      <c r="L110" s="605" t="s">
        <v>795</v>
      </c>
      <c r="M110" s="621">
        <v>10890</v>
      </c>
      <c r="N110" s="608">
        <v>45838</v>
      </c>
      <c r="O110" s="605">
        <f t="shared" si="1"/>
        <v>2</v>
      </c>
      <c r="P110" s="607" t="s">
        <v>850</v>
      </c>
      <c r="Q110" s="607"/>
      <c r="R110" s="607" t="s">
        <v>790</v>
      </c>
      <c r="S110" s="603" t="s">
        <v>567</v>
      </c>
    </row>
    <row r="111" spans="1:19" s="601" customFormat="1" ht="38.25" x14ac:dyDescent="0.25">
      <c r="A111" s="600">
        <v>262</v>
      </c>
      <c r="B111" s="607">
        <v>110</v>
      </c>
      <c r="C111" s="607" t="s">
        <v>125</v>
      </c>
      <c r="D111" s="607" t="s">
        <v>805</v>
      </c>
      <c r="E111" s="607" t="s">
        <v>805</v>
      </c>
      <c r="F111" s="607">
        <v>292958</v>
      </c>
      <c r="G111" s="607" t="s">
        <v>565</v>
      </c>
      <c r="H111" s="607">
        <v>150</v>
      </c>
      <c r="I111" s="607" t="s">
        <v>566</v>
      </c>
      <c r="J111" s="605">
        <v>3101</v>
      </c>
      <c r="K111" s="605"/>
      <c r="L111" s="605" t="s">
        <v>795</v>
      </c>
      <c r="M111" s="621">
        <v>931.5</v>
      </c>
      <c r="N111" s="608">
        <v>45961</v>
      </c>
      <c r="O111" s="605">
        <f t="shared" si="1"/>
        <v>4</v>
      </c>
      <c r="P111" s="607" t="s">
        <v>850</v>
      </c>
      <c r="Q111" s="607"/>
      <c r="R111" s="607" t="s">
        <v>790</v>
      </c>
      <c r="S111" s="603" t="s">
        <v>567</v>
      </c>
    </row>
    <row r="112" spans="1:19" s="601" customFormat="1" ht="89.25" x14ac:dyDescent="0.25">
      <c r="A112" s="600">
        <v>361</v>
      </c>
      <c r="B112" s="607">
        <v>111</v>
      </c>
      <c r="C112" s="607" t="s">
        <v>132</v>
      </c>
      <c r="D112" s="607" t="s">
        <v>812</v>
      </c>
      <c r="E112" s="607" t="s">
        <v>812</v>
      </c>
      <c r="F112" s="607">
        <v>304798</v>
      </c>
      <c r="G112" s="607" t="s">
        <v>857</v>
      </c>
      <c r="H112" s="607" t="s">
        <v>114</v>
      </c>
      <c r="I112" s="607" t="s">
        <v>694</v>
      </c>
      <c r="J112" s="605">
        <v>3955</v>
      </c>
      <c r="K112" s="605"/>
      <c r="L112" s="605" t="s">
        <v>796</v>
      </c>
      <c r="M112" s="621">
        <v>76500</v>
      </c>
      <c r="N112" s="608">
        <v>45689</v>
      </c>
      <c r="O112" s="605">
        <f t="shared" si="1"/>
        <v>1</v>
      </c>
      <c r="P112" s="607" t="s">
        <v>850</v>
      </c>
      <c r="Q112" s="607"/>
      <c r="R112" s="607" t="s">
        <v>790</v>
      </c>
      <c r="S112" s="603" t="s">
        <v>567</v>
      </c>
    </row>
    <row r="113" spans="1:19" s="601" customFormat="1" ht="38.25" x14ac:dyDescent="0.25">
      <c r="A113" s="600">
        <v>360</v>
      </c>
      <c r="B113" s="607">
        <v>112</v>
      </c>
      <c r="C113" s="607" t="s">
        <v>132</v>
      </c>
      <c r="D113" s="607" t="s">
        <v>812</v>
      </c>
      <c r="E113" s="607" t="s">
        <v>812</v>
      </c>
      <c r="F113" s="607">
        <v>304809</v>
      </c>
      <c r="G113" s="607" t="s">
        <v>691</v>
      </c>
      <c r="H113" s="607" t="s">
        <v>114</v>
      </c>
      <c r="I113" s="607" t="s">
        <v>692</v>
      </c>
      <c r="J113" s="605">
        <v>3955</v>
      </c>
      <c r="K113" s="605"/>
      <c r="L113" s="605" t="s">
        <v>796</v>
      </c>
      <c r="M113" s="621">
        <v>292021</v>
      </c>
      <c r="N113" s="608">
        <v>45809</v>
      </c>
      <c r="O113" s="605">
        <f t="shared" si="1"/>
        <v>2</v>
      </c>
      <c r="P113" s="607" t="s">
        <v>850</v>
      </c>
      <c r="Q113" s="607"/>
      <c r="R113" s="607" t="s">
        <v>790</v>
      </c>
      <c r="S113" s="603" t="s">
        <v>567</v>
      </c>
    </row>
    <row r="114" spans="1:19" s="601" customFormat="1" ht="63.75" x14ac:dyDescent="0.25">
      <c r="A114" s="600">
        <v>335</v>
      </c>
      <c r="B114" s="607">
        <v>113</v>
      </c>
      <c r="C114" s="607" t="s">
        <v>130</v>
      </c>
      <c r="D114" s="607" t="s">
        <v>811</v>
      </c>
      <c r="E114" s="607" t="s">
        <v>811</v>
      </c>
      <c r="F114" s="607">
        <v>318566</v>
      </c>
      <c r="G114" s="607" t="s">
        <v>664</v>
      </c>
      <c r="H114" s="607" t="s">
        <v>114</v>
      </c>
      <c r="I114" s="607" t="s">
        <v>662</v>
      </c>
      <c r="J114" s="605">
        <v>4004</v>
      </c>
      <c r="K114" s="605"/>
      <c r="L114" s="605" t="s">
        <v>796</v>
      </c>
      <c r="M114" s="621">
        <v>3300</v>
      </c>
      <c r="N114" s="608">
        <v>45838</v>
      </c>
      <c r="O114" s="605">
        <f t="shared" si="1"/>
        <v>2</v>
      </c>
      <c r="P114" s="607" t="s">
        <v>850</v>
      </c>
      <c r="Q114" s="607"/>
      <c r="R114" s="607" t="s">
        <v>790</v>
      </c>
      <c r="S114" s="603" t="s">
        <v>567</v>
      </c>
    </row>
    <row r="115" spans="1:19" s="601" customFormat="1" ht="102" x14ac:dyDescent="0.25">
      <c r="A115" s="600">
        <v>336</v>
      </c>
      <c r="B115" s="607">
        <v>114</v>
      </c>
      <c r="C115" s="607" t="s">
        <v>665</v>
      </c>
      <c r="D115" s="607" t="s">
        <v>813</v>
      </c>
      <c r="E115" s="607" t="s">
        <v>811</v>
      </c>
      <c r="F115" s="607">
        <v>303606</v>
      </c>
      <c r="G115" s="607" t="s">
        <v>666</v>
      </c>
      <c r="H115" s="607" t="s">
        <v>114</v>
      </c>
      <c r="I115" s="607" t="s">
        <v>667</v>
      </c>
      <c r="J115" s="605">
        <v>3955</v>
      </c>
      <c r="K115" s="605"/>
      <c r="L115" s="605" t="s">
        <v>796</v>
      </c>
      <c r="M115" s="621">
        <v>47500</v>
      </c>
      <c r="N115" s="608">
        <v>45961</v>
      </c>
      <c r="O115" s="605">
        <f t="shared" si="1"/>
        <v>4</v>
      </c>
      <c r="P115" s="607" t="s">
        <v>850</v>
      </c>
      <c r="Q115" s="607"/>
      <c r="R115" s="607" t="s">
        <v>790</v>
      </c>
      <c r="S115" s="603" t="s">
        <v>567</v>
      </c>
    </row>
    <row r="116" spans="1:19" s="601" customFormat="1" ht="102" x14ac:dyDescent="0.25">
      <c r="A116" s="600">
        <v>337</v>
      </c>
      <c r="B116" s="607">
        <v>115</v>
      </c>
      <c r="C116" s="607" t="s">
        <v>665</v>
      </c>
      <c r="D116" s="607" t="s">
        <v>813</v>
      </c>
      <c r="E116" s="607" t="s">
        <v>811</v>
      </c>
      <c r="F116" s="607">
        <v>303606</v>
      </c>
      <c r="G116" s="607" t="s">
        <v>668</v>
      </c>
      <c r="H116" s="607" t="s">
        <v>114</v>
      </c>
      <c r="I116" s="607" t="s">
        <v>667</v>
      </c>
      <c r="J116" s="605" t="s">
        <v>788</v>
      </c>
      <c r="K116" s="605"/>
      <c r="L116" s="605" t="s">
        <v>796</v>
      </c>
      <c r="M116" s="621">
        <v>17000</v>
      </c>
      <c r="N116" s="608">
        <v>45961</v>
      </c>
      <c r="O116" s="605">
        <f t="shared" si="1"/>
        <v>4</v>
      </c>
      <c r="P116" s="607" t="s">
        <v>850</v>
      </c>
      <c r="Q116" s="607"/>
      <c r="R116" s="607" t="s">
        <v>790</v>
      </c>
      <c r="S116" s="603" t="s">
        <v>567</v>
      </c>
    </row>
    <row r="117" spans="1:19" s="601" customFormat="1" ht="38.25" x14ac:dyDescent="0.25">
      <c r="A117" s="600">
        <v>263</v>
      </c>
      <c r="B117" s="607">
        <v>116</v>
      </c>
      <c r="C117" s="607" t="s">
        <v>125</v>
      </c>
      <c r="D117" s="607" t="s">
        <v>805</v>
      </c>
      <c r="E117" s="607" t="s">
        <v>805</v>
      </c>
      <c r="F117" s="607">
        <v>292925</v>
      </c>
      <c r="G117" s="607" t="s">
        <v>568</v>
      </c>
      <c r="H117" s="607">
        <v>8</v>
      </c>
      <c r="I117" s="607" t="s">
        <v>569</v>
      </c>
      <c r="J117" s="605">
        <v>3101</v>
      </c>
      <c r="K117" s="605"/>
      <c r="L117" s="605" t="s">
        <v>796</v>
      </c>
      <c r="M117" s="621">
        <v>2288</v>
      </c>
      <c r="N117" s="608">
        <v>45989</v>
      </c>
      <c r="O117" s="605">
        <f t="shared" si="1"/>
        <v>4</v>
      </c>
      <c r="P117" s="607" t="s">
        <v>850</v>
      </c>
      <c r="Q117" s="607"/>
      <c r="R117" s="607" t="s">
        <v>790</v>
      </c>
      <c r="S117" s="603" t="s">
        <v>567</v>
      </c>
    </row>
    <row r="118" spans="1:19" s="601" customFormat="1" ht="63.75" x14ac:dyDescent="0.25">
      <c r="A118" s="600">
        <v>376</v>
      </c>
      <c r="B118" s="607">
        <v>117</v>
      </c>
      <c r="C118" s="607" t="s">
        <v>116</v>
      </c>
      <c r="D118" s="607" t="s">
        <v>803</v>
      </c>
      <c r="E118" s="607" t="s">
        <v>803</v>
      </c>
      <c r="F118" s="607">
        <v>309082</v>
      </c>
      <c r="G118" s="607" t="s">
        <v>370</v>
      </c>
      <c r="H118" s="607">
        <v>3</v>
      </c>
      <c r="I118" s="607" t="s">
        <v>381</v>
      </c>
      <c r="J118" s="605">
        <v>5210</v>
      </c>
      <c r="K118" s="605"/>
      <c r="L118" s="605" t="s">
        <v>795</v>
      </c>
      <c r="M118" s="621">
        <v>404.79</v>
      </c>
      <c r="N118" s="608">
        <v>45838</v>
      </c>
      <c r="O118" s="605">
        <f t="shared" si="1"/>
        <v>2</v>
      </c>
      <c r="P118" s="607" t="s">
        <v>850</v>
      </c>
      <c r="Q118" s="607"/>
      <c r="R118" s="607" t="s">
        <v>40</v>
      </c>
      <c r="S118" s="603" t="s">
        <v>786</v>
      </c>
    </row>
    <row r="119" spans="1:19" s="601" customFormat="1" ht="63.75" x14ac:dyDescent="0.25">
      <c r="A119" s="600">
        <v>377</v>
      </c>
      <c r="B119" s="607">
        <v>118</v>
      </c>
      <c r="C119" s="607" t="s">
        <v>116</v>
      </c>
      <c r="D119" s="607" t="s">
        <v>803</v>
      </c>
      <c r="E119" s="607" t="s">
        <v>803</v>
      </c>
      <c r="F119" s="607">
        <v>309082</v>
      </c>
      <c r="G119" s="607" t="s">
        <v>371</v>
      </c>
      <c r="H119" s="607">
        <v>25</v>
      </c>
      <c r="I119" s="607" t="s">
        <v>381</v>
      </c>
      <c r="J119" s="605">
        <v>5207</v>
      </c>
      <c r="K119" s="605"/>
      <c r="L119" s="605" t="s">
        <v>795</v>
      </c>
      <c r="M119" s="621">
        <v>20758</v>
      </c>
      <c r="N119" s="608">
        <v>45838</v>
      </c>
      <c r="O119" s="605">
        <f t="shared" si="1"/>
        <v>2</v>
      </c>
      <c r="P119" s="607" t="s">
        <v>850</v>
      </c>
      <c r="Q119" s="607"/>
      <c r="R119" s="607" t="s">
        <v>40</v>
      </c>
      <c r="S119" s="603" t="s">
        <v>786</v>
      </c>
    </row>
    <row r="120" spans="1:19" s="601" customFormat="1" ht="63.75" x14ac:dyDescent="0.25">
      <c r="A120" s="600">
        <v>381</v>
      </c>
      <c r="B120" s="607">
        <v>119</v>
      </c>
      <c r="C120" s="607" t="s">
        <v>116</v>
      </c>
      <c r="D120" s="607" t="s">
        <v>803</v>
      </c>
      <c r="E120" s="607" t="s">
        <v>803</v>
      </c>
      <c r="F120" s="607">
        <v>309082</v>
      </c>
      <c r="G120" s="607" t="s">
        <v>375</v>
      </c>
      <c r="H120" s="607">
        <v>2</v>
      </c>
      <c r="I120" s="607" t="s">
        <v>381</v>
      </c>
      <c r="J120" s="605">
        <v>5212</v>
      </c>
      <c r="K120" s="605"/>
      <c r="L120" s="605" t="s">
        <v>795</v>
      </c>
      <c r="M120" s="621">
        <v>394.4</v>
      </c>
      <c r="N120" s="608">
        <v>45838</v>
      </c>
      <c r="O120" s="605">
        <f t="shared" si="1"/>
        <v>2</v>
      </c>
      <c r="P120" s="607" t="s">
        <v>850</v>
      </c>
      <c r="Q120" s="607"/>
      <c r="R120" s="607" t="s">
        <v>40</v>
      </c>
      <c r="S120" s="603" t="s">
        <v>786</v>
      </c>
    </row>
    <row r="121" spans="1:19" s="601" customFormat="1" ht="63.75" x14ac:dyDescent="0.25">
      <c r="A121" s="600">
        <v>384</v>
      </c>
      <c r="B121" s="607">
        <v>120</v>
      </c>
      <c r="C121" s="607" t="s">
        <v>116</v>
      </c>
      <c r="D121" s="607" t="s">
        <v>803</v>
      </c>
      <c r="E121" s="607" t="s">
        <v>803</v>
      </c>
      <c r="F121" s="607">
        <v>309082</v>
      </c>
      <c r="G121" s="607" t="s">
        <v>708</v>
      </c>
      <c r="H121" s="607">
        <v>1</v>
      </c>
      <c r="I121" s="607" t="s">
        <v>381</v>
      </c>
      <c r="J121" s="605">
        <v>5225</v>
      </c>
      <c r="K121" s="605"/>
      <c r="L121" s="605" t="s">
        <v>795</v>
      </c>
      <c r="M121" s="621">
        <v>297.92</v>
      </c>
      <c r="N121" s="608">
        <v>45838</v>
      </c>
      <c r="O121" s="605">
        <f t="shared" si="1"/>
        <v>2</v>
      </c>
      <c r="P121" s="607" t="s">
        <v>850</v>
      </c>
      <c r="Q121" s="607"/>
      <c r="R121" s="607" t="s">
        <v>40</v>
      </c>
      <c r="S121" s="603" t="s">
        <v>786</v>
      </c>
    </row>
    <row r="122" spans="1:19" s="601" customFormat="1" ht="63.75" x14ac:dyDescent="0.25">
      <c r="A122" s="600">
        <v>388</v>
      </c>
      <c r="B122" s="607">
        <v>121</v>
      </c>
      <c r="C122" s="607" t="s">
        <v>116</v>
      </c>
      <c r="D122" s="607" t="s">
        <v>803</v>
      </c>
      <c r="E122" s="607" t="s">
        <v>803</v>
      </c>
      <c r="F122" s="607">
        <v>309082</v>
      </c>
      <c r="G122" s="607" t="s">
        <v>709</v>
      </c>
      <c r="H122" s="607">
        <v>1</v>
      </c>
      <c r="I122" s="607" t="s">
        <v>381</v>
      </c>
      <c r="J122" s="605">
        <v>5210</v>
      </c>
      <c r="K122" s="605"/>
      <c r="L122" s="605" t="s">
        <v>795</v>
      </c>
      <c r="M122" s="621">
        <v>119.35</v>
      </c>
      <c r="N122" s="608">
        <v>45838</v>
      </c>
      <c r="O122" s="605">
        <f t="shared" si="1"/>
        <v>2</v>
      </c>
      <c r="P122" s="607" t="s">
        <v>850</v>
      </c>
      <c r="Q122" s="607"/>
      <c r="R122" s="607" t="s">
        <v>40</v>
      </c>
      <c r="S122" s="603" t="s">
        <v>786</v>
      </c>
    </row>
    <row r="123" spans="1:19" s="601" customFormat="1" ht="63.75" x14ac:dyDescent="0.25">
      <c r="A123" s="600">
        <v>391</v>
      </c>
      <c r="B123" s="607">
        <v>122</v>
      </c>
      <c r="C123" s="607" t="s">
        <v>116</v>
      </c>
      <c r="D123" s="607" t="s">
        <v>803</v>
      </c>
      <c r="E123" s="607" t="s">
        <v>803</v>
      </c>
      <c r="F123" s="607">
        <v>309082</v>
      </c>
      <c r="G123" s="607" t="s">
        <v>712</v>
      </c>
      <c r="H123" s="607">
        <v>2</v>
      </c>
      <c r="I123" s="607" t="s">
        <v>381</v>
      </c>
      <c r="J123" s="605">
        <v>5210</v>
      </c>
      <c r="K123" s="605"/>
      <c r="L123" s="605" t="s">
        <v>795</v>
      </c>
      <c r="M123" s="621">
        <v>90</v>
      </c>
      <c r="N123" s="608">
        <v>45838</v>
      </c>
      <c r="O123" s="605">
        <f t="shared" si="1"/>
        <v>2</v>
      </c>
      <c r="P123" s="607" t="s">
        <v>850</v>
      </c>
      <c r="Q123" s="607"/>
      <c r="R123" s="607" t="s">
        <v>40</v>
      </c>
      <c r="S123" s="603" t="s">
        <v>786</v>
      </c>
    </row>
    <row r="124" spans="1:19" s="601" customFormat="1" ht="63.75" x14ac:dyDescent="0.25">
      <c r="A124" s="600">
        <v>392</v>
      </c>
      <c r="B124" s="607">
        <v>123</v>
      </c>
      <c r="C124" s="607" t="s">
        <v>116</v>
      </c>
      <c r="D124" s="607" t="s">
        <v>803</v>
      </c>
      <c r="E124" s="607" t="s">
        <v>803</v>
      </c>
      <c r="F124" s="607">
        <v>309082</v>
      </c>
      <c r="G124" s="607" t="s">
        <v>379</v>
      </c>
      <c r="H124" s="607">
        <v>1</v>
      </c>
      <c r="I124" s="607" t="s">
        <v>381</v>
      </c>
      <c r="J124" s="605">
        <v>5210</v>
      </c>
      <c r="K124" s="605"/>
      <c r="L124" s="605" t="s">
        <v>795</v>
      </c>
      <c r="M124" s="621">
        <v>363.16</v>
      </c>
      <c r="N124" s="608">
        <v>45838</v>
      </c>
      <c r="O124" s="605">
        <f t="shared" si="1"/>
        <v>2</v>
      </c>
      <c r="P124" s="607" t="s">
        <v>850</v>
      </c>
      <c r="Q124" s="607"/>
      <c r="R124" s="607" t="s">
        <v>40</v>
      </c>
      <c r="S124" s="603" t="s">
        <v>786</v>
      </c>
    </row>
    <row r="125" spans="1:19" s="601" customFormat="1" ht="38.25" x14ac:dyDescent="0.25">
      <c r="A125" s="600">
        <v>50</v>
      </c>
      <c r="B125" s="607">
        <v>124</v>
      </c>
      <c r="C125" s="603" t="s">
        <v>133</v>
      </c>
      <c r="D125" s="603" t="s">
        <v>814</v>
      </c>
      <c r="E125" s="603" t="s">
        <v>814</v>
      </c>
      <c r="F125" s="603">
        <v>296403</v>
      </c>
      <c r="G125" s="603" t="s">
        <v>246</v>
      </c>
      <c r="H125" s="603">
        <v>12</v>
      </c>
      <c r="I125" s="603" t="s">
        <v>223</v>
      </c>
      <c r="J125" s="604">
        <v>3921</v>
      </c>
      <c r="K125" s="604"/>
      <c r="L125" s="605" t="s">
        <v>795</v>
      </c>
      <c r="M125" s="707">
        <v>3105.6</v>
      </c>
      <c r="N125" s="606">
        <v>45991</v>
      </c>
      <c r="O125" s="605">
        <f t="shared" si="1"/>
        <v>4</v>
      </c>
      <c r="P125" s="607" t="s">
        <v>850</v>
      </c>
      <c r="Q125" s="607"/>
      <c r="R125" s="607" t="s">
        <v>790</v>
      </c>
      <c r="S125" s="624" t="s">
        <v>59</v>
      </c>
    </row>
    <row r="126" spans="1:19" s="601" customFormat="1" ht="38.25" x14ac:dyDescent="0.25">
      <c r="A126" s="600">
        <v>284</v>
      </c>
      <c r="B126" s="607">
        <v>125</v>
      </c>
      <c r="C126" s="607" t="s">
        <v>131</v>
      </c>
      <c r="D126" s="607" t="s">
        <v>800</v>
      </c>
      <c r="E126" s="607" t="s">
        <v>800</v>
      </c>
      <c r="F126" s="607">
        <v>290444</v>
      </c>
      <c r="G126" s="607" t="s">
        <v>607</v>
      </c>
      <c r="H126" s="607" t="s">
        <v>114</v>
      </c>
      <c r="I126" s="607" t="s">
        <v>608</v>
      </c>
      <c r="J126" s="605">
        <v>3922</v>
      </c>
      <c r="K126" s="605"/>
      <c r="L126" s="605" t="s">
        <v>795</v>
      </c>
      <c r="M126" s="621">
        <v>280000</v>
      </c>
      <c r="N126" s="608">
        <v>45991</v>
      </c>
      <c r="O126" s="605">
        <f t="shared" si="1"/>
        <v>4</v>
      </c>
      <c r="P126" s="607" t="s">
        <v>850</v>
      </c>
      <c r="Q126" s="607"/>
      <c r="R126" s="607" t="s">
        <v>790</v>
      </c>
      <c r="S126" s="603" t="s">
        <v>59</v>
      </c>
    </row>
    <row r="127" spans="1:19" s="601" customFormat="1" ht="127.5" x14ac:dyDescent="0.25">
      <c r="A127" s="600">
        <v>141</v>
      </c>
      <c r="B127" s="607">
        <v>126</v>
      </c>
      <c r="C127" s="607" t="s">
        <v>116</v>
      </c>
      <c r="D127" s="607" t="s">
        <v>803</v>
      </c>
      <c r="E127" s="607" t="s">
        <v>803</v>
      </c>
      <c r="F127" s="607">
        <v>290712</v>
      </c>
      <c r="G127" s="607" t="s">
        <v>149</v>
      </c>
      <c r="H127" s="607" t="s">
        <v>114</v>
      </c>
      <c r="I127" s="607" t="s">
        <v>382</v>
      </c>
      <c r="J127" s="605">
        <v>3921</v>
      </c>
      <c r="K127" s="605"/>
      <c r="L127" s="605" t="s">
        <v>796</v>
      </c>
      <c r="M127" s="621">
        <v>178781.06</v>
      </c>
      <c r="N127" s="608">
        <v>45734</v>
      </c>
      <c r="O127" s="605">
        <f t="shared" si="1"/>
        <v>1</v>
      </c>
      <c r="P127" s="607" t="s">
        <v>850</v>
      </c>
      <c r="Q127" s="607"/>
      <c r="R127" s="607" t="s">
        <v>790</v>
      </c>
      <c r="S127" s="603" t="s">
        <v>59</v>
      </c>
    </row>
    <row r="128" spans="1:19" s="601" customFormat="1" ht="63.75" x14ac:dyDescent="0.25">
      <c r="A128" s="600">
        <v>13</v>
      </c>
      <c r="B128" s="607">
        <v>127</v>
      </c>
      <c r="C128" s="607" t="s">
        <v>133</v>
      </c>
      <c r="D128" s="603" t="s">
        <v>814</v>
      </c>
      <c r="E128" s="603" t="s">
        <v>814</v>
      </c>
      <c r="F128" s="607">
        <v>290634</v>
      </c>
      <c r="G128" s="607" t="s">
        <v>190</v>
      </c>
      <c r="H128" s="607">
        <v>305</v>
      </c>
      <c r="I128" s="607" t="s">
        <v>191</v>
      </c>
      <c r="J128" s="605">
        <v>3921</v>
      </c>
      <c r="K128" s="605"/>
      <c r="L128" s="605" t="s">
        <v>796</v>
      </c>
      <c r="M128" s="621">
        <v>9814.73</v>
      </c>
      <c r="N128" s="608">
        <v>45747</v>
      </c>
      <c r="O128" s="605">
        <f t="shared" si="1"/>
        <v>1</v>
      </c>
      <c r="P128" s="607" t="s">
        <v>850</v>
      </c>
      <c r="Q128" s="607"/>
      <c r="R128" s="607" t="s">
        <v>790</v>
      </c>
      <c r="S128" s="624" t="s">
        <v>59</v>
      </c>
    </row>
    <row r="129" spans="1:19" s="601" customFormat="1" ht="140.25" x14ac:dyDescent="0.25">
      <c r="A129" s="600">
        <v>57</v>
      </c>
      <c r="B129" s="607">
        <v>128</v>
      </c>
      <c r="C129" s="607" t="s">
        <v>247</v>
      </c>
      <c r="D129" s="607" t="s">
        <v>815</v>
      </c>
      <c r="E129" s="607" t="s">
        <v>815</v>
      </c>
      <c r="F129" s="607">
        <v>288008</v>
      </c>
      <c r="G129" s="607" t="s">
        <v>255</v>
      </c>
      <c r="H129" s="607">
        <v>2</v>
      </c>
      <c r="I129" s="607" t="s">
        <v>256</v>
      </c>
      <c r="J129" s="605">
        <v>3921</v>
      </c>
      <c r="K129" s="605"/>
      <c r="L129" s="605" t="s">
        <v>796</v>
      </c>
      <c r="M129" s="621">
        <v>1500</v>
      </c>
      <c r="N129" s="608">
        <v>45869</v>
      </c>
      <c r="O129" s="605">
        <f t="shared" si="1"/>
        <v>3</v>
      </c>
      <c r="P129" s="607" t="s">
        <v>850</v>
      </c>
      <c r="Q129" s="607"/>
      <c r="R129" s="607" t="s">
        <v>790</v>
      </c>
      <c r="S129" s="624" t="s">
        <v>59</v>
      </c>
    </row>
    <row r="130" spans="1:19" s="601" customFormat="1" ht="51" x14ac:dyDescent="0.25">
      <c r="A130" s="600">
        <v>14</v>
      </c>
      <c r="B130" s="607">
        <v>129</v>
      </c>
      <c r="C130" s="614" t="s">
        <v>113</v>
      </c>
      <c r="D130" s="603" t="s">
        <v>806</v>
      </c>
      <c r="E130" s="603" t="s">
        <v>806</v>
      </c>
      <c r="F130" s="603">
        <v>307714</v>
      </c>
      <c r="G130" s="603" t="s">
        <v>192</v>
      </c>
      <c r="H130" s="603" t="s">
        <v>141</v>
      </c>
      <c r="I130" s="603" t="s">
        <v>193</v>
      </c>
      <c r="J130" s="604">
        <v>3008</v>
      </c>
      <c r="K130" s="604"/>
      <c r="L130" s="605" t="s">
        <v>795</v>
      </c>
      <c r="M130" s="707">
        <v>12358.5</v>
      </c>
      <c r="N130" s="606">
        <v>45689</v>
      </c>
      <c r="O130" s="605">
        <f t="shared" ref="O130:O193" si="2">ROUNDUP(MONTH(N130)/3,0)</f>
        <v>1</v>
      </c>
      <c r="P130" s="607" t="s">
        <v>850</v>
      </c>
      <c r="Q130" s="615"/>
      <c r="R130" s="607" t="s">
        <v>790</v>
      </c>
      <c r="S130" s="624" t="s">
        <v>28</v>
      </c>
    </row>
    <row r="131" spans="1:19" s="601" customFormat="1" ht="51" x14ac:dyDescent="0.25">
      <c r="A131" s="600">
        <v>15</v>
      </c>
      <c r="B131" s="607">
        <v>130</v>
      </c>
      <c r="C131" s="614" t="s">
        <v>113</v>
      </c>
      <c r="D131" s="603" t="s">
        <v>806</v>
      </c>
      <c r="E131" s="603" t="s">
        <v>806</v>
      </c>
      <c r="F131" s="603">
        <v>307714</v>
      </c>
      <c r="G131" s="603" t="s">
        <v>194</v>
      </c>
      <c r="H131" s="603">
        <v>85</v>
      </c>
      <c r="I131" s="603" t="s">
        <v>193</v>
      </c>
      <c r="J131" s="604">
        <v>3008</v>
      </c>
      <c r="K131" s="604"/>
      <c r="L131" s="605" t="s">
        <v>795</v>
      </c>
      <c r="M131" s="707">
        <v>477.49</v>
      </c>
      <c r="N131" s="606">
        <v>45689</v>
      </c>
      <c r="O131" s="605">
        <f t="shared" si="2"/>
        <v>1</v>
      </c>
      <c r="P131" s="607" t="s">
        <v>850</v>
      </c>
      <c r="Q131" s="607"/>
      <c r="R131" s="607" t="s">
        <v>790</v>
      </c>
      <c r="S131" s="624" t="s">
        <v>28</v>
      </c>
    </row>
    <row r="132" spans="1:19" s="601" customFormat="1" ht="51" x14ac:dyDescent="0.25">
      <c r="A132" s="600">
        <v>16</v>
      </c>
      <c r="B132" s="607">
        <v>131</v>
      </c>
      <c r="C132" s="614" t="s">
        <v>113</v>
      </c>
      <c r="D132" s="603" t="s">
        <v>806</v>
      </c>
      <c r="E132" s="603" t="s">
        <v>806</v>
      </c>
      <c r="F132" s="603">
        <v>307714</v>
      </c>
      <c r="G132" s="603" t="s">
        <v>195</v>
      </c>
      <c r="H132" s="603">
        <v>50</v>
      </c>
      <c r="I132" s="603" t="s">
        <v>193</v>
      </c>
      <c r="J132" s="605">
        <v>3008</v>
      </c>
      <c r="K132" s="605"/>
      <c r="L132" s="605" t="s">
        <v>795</v>
      </c>
      <c r="M132" s="707">
        <v>505.57</v>
      </c>
      <c r="N132" s="606">
        <v>45689</v>
      </c>
      <c r="O132" s="605">
        <f t="shared" si="2"/>
        <v>1</v>
      </c>
      <c r="P132" s="607" t="s">
        <v>850</v>
      </c>
      <c r="Q132" s="607"/>
      <c r="R132" s="607" t="s">
        <v>790</v>
      </c>
      <c r="S132" s="624" t="s">
        <v>28</v>
      </c>
    </row>
    <row r="133" spans="1:19" s="601" customFormat="1" ht="51" x14ac:dyDescent="0.25">
      <c r="A133" s="600">
        <v>17</v>
      </c>
      <c r="B133" s="607">
        <v>132</v>
      </c>
      <c r="C133" s="607" t="s">
        <v>113</v>
      </c>
      <c r="D133" s="603" t="s">
        <v>806</v>
      </c>
      <c r="E133" s="603" t="s">
        <v>806</v>
      </c>
      <c r="F133" s="607">
        <v>284671</v>
      </c>
      <c r="G133" s="607" t="s">
        <v>196</v>
      </c>
      <c r="H133" s="607">
        <v>5</v>
      </c>
      <c r="I133" s="607" t="s">
        <v>193</v>
      </c>
      <c r="J133" s="605">
        <v>3003</v>
      </c>
      <c r="K133" s="605"/>
      <c r="L133" s="605" t="s">
        <v>795</v>
      </c>
      <c r="M133" s="621">
        <v>200</v>
      </c>
      <c r="N133" s="606">
        <v>45689</v>
      </c>
      <c r="O133" s="605">
        <f t="shared" si="2"/>
        <v>1</v>
      </c>
      <c r="P133" s="607" t="s">
        <v>850</v>
      </c>
      <c r="Q133" s="607"/>
      <c r="R133" s="607" t="s">
        <v>790</v>
      </c>
      <c r="S133" s="624" t="s">
        <v>28</v>
      </c>
    </row>
    <row r="134" spans="1:19" s="601" customFormat="1" ht="51" x14ac:dyDescent="0.25">
      <c r="A134" s="600">
        <v>18</v>
      </c>
      <c r="B134" s="607">
        <v>133</v>
      </c>
      <c r="C134" s="607" t="s">
        <v>113</v>
      </c>
      <c r="D134" s="603" t="s">
        <v>806</v>
      </c>
      <c r="E134" s="603" t="s">
        <v>806</v>
      </c>
      <c r="F134" s="607">
        <v>284671</v>
      </c>
      <c r="G134" s="607" t="s">
        <v>197</v>
      </c>
      <c r="H134" s="607">
        <v>5</v>
      </c>
      <c r="I134" s="607" t="s">
        <v>193</v>
      </c>
      <c r="J134" s="605">
        <v>3003</v>
      </c>
      <c r="K134" s="605"/>
      <c r="L134" s="605" t="s">
        <v>795</v>
      </c>
      <c r="M134" s="621">
        <v>300</v>
      </c>
      <c r="N134" s="606">
        <v>45689</v>
      </c>
      <c r="O134" s="605">
        <f t="shared" si="2"/>
        <v>1</v>
      </c>
      <c r="P134" s="607" t="s">
        <v>850</v>
      </c>
      <c r="Q134" s="607"/>
      <c r="R134" s="607" t="s">
        <v>790</v>
      </c>
      <c r="S134" s="624" t="s">
        <v>28</v>
      </c>
    </row>
    <row r="135" spans="1:19" s="601" customFormat="1" ht="51" x14ac:dyDescent="0.25">
      <c r="A135" s="600">
        <v>19</v>
      </c>
      <c r="B135" s="607">
        <v>134</v>
      </c>
      <c r="C135" s="607" t="s">
        <v>113</v>
      </c>
      <c r="D135" s="603" t="s">
        <v>806</v>
      </c>
      <c r="E135" s="603" t="s">
        <v>806</v>
      </c>
      <c r="F135" s="607">
        <v>284671</v>
      </c>
      <c r="G135" s="603" t="s">
        <v>198</v>
      </c>
      <c r="H135" s="603">
        <v>35</v>
      </c>
      <c r="I135" s="607" t="s">
        <v>193</v>
      </c>
      <c r="J135" s="604">
        <v>3003</v>
      </c>
      <c r="K135" s="604"/>
      <c r="L135" s="605" t="s">
        <v>795</v>
      </c>
      <c r="M135" s="707">
        <v>875</v>
      </c>
      <c r="N135" s="606">
        <v>45689</v>
      </c>
      <c r="O135" s="605">
        <f t="shared" si="2"/>
        <v>1</v>
      </c>
      <c r="P135" s="607" t="s">
        <v>850</v>
      </c>
      <c r="Q135" s="607"/>
      <c r="R135" s="607" t="s">
        <v>790</v>
      </c>
      <c r="S135" s="624" t="s">
        <v>28</v>
      </c>
    </row>
    <row r="136" spans="1:19" s="601" customFormat="1" ht="51" x14ac:dyDescent="0.25">
      <c r="A136" s="600">
        <v>20</v>
      </c>
      <c r="B136" s="607">
        <v>135</v>
      </c>
      <c r="C136" s="607" t="s">
        <v>113</v>
      </c>
      <c r="D136" s="603" t="s">
        <v>806</v>
      </c>
      <c r="E136" s="603" t="s">
        <v>806</v>
      </c>
      <c r="F136" s="607">
        <v>284671</v>
      </c>
      <c r="G136" s="603" t="s">
        <v>199</v>
      </c>
      <c r="H136" s="603">
        <v>36</v>
      </c>
      <c r="I136" s="607" t="s">
        <v>193</v>
      </c>
      <c r="J136" s="604">
        <v>3003</v>
      </c>
      <c r="K136" s="604"/>
      <c r="L136" s="605" t="s">
        <v>795</v>
      </c>
      <c r="M136" s="707">
        <v>144</v>
      </c>
      <c r="N136" s="606">
        <v>45689</v>
      </c>
      <c r="O136" s="605">
        <f t="shared" si="2"/>
        <v>1</v>
      </c>
      <c r="P136" s="607" t="s">
        <v>850</v>
      </c>
      <c r="Q136" s="607"/>
      <c r="R136" s="607" t="s">
        <v>790</v>
      </c>
      <c r="S136" s="624" t="s">
        <v>28</v>
      </c>
    </row>
    <row r="137" spans="1:19" s="601" customFormat="1" ht="51" x14ac:dyDescent="0.25">
      <c r="A137" s="600">
        <v>21</v>
      </c>
      <c r="B137" s="607">
        <v>136</v>
      </c>
      <c r="C137" s="607" t="s">
        <v>113</v>
      </c>
      <c r="D137" s="603" t="s">
        <v>806</v>
      </c>
      <c r="E137" s="603" t="s">
        <v>806</v>
      </c>
      <c r="F137" s="607">
        <v>284671</v>
      </c>
      <c r="G137" s="603" t="s">
        <v>200</v>
      </c>
      <c r="H137" s="603">
        <v>72</v>
      </c>
      <c r="I137" s="607" t="s">
        <v>193</v>
      </c>
      <c r="J137" s="604">
        <v>3003</v>
      </c>
      <c r="K137" s="604"/>
      <c r="L137" s="605" t="s">
        <v>795</v>
      </c>
      <c r="M137" s="707">
        <v>360</v>
      </c>
      <c r="N137" s="606">
        <v>45689</v>
      </c>
      <c r="O137" s="605">
        <f t="shared" si="2"/>
        <v>1</v>
      </c>
      <c r="P137" s="607" t="s">
        <v>850</v>
      </c>
      <c r="Q137" s="607"/>
      <c r="R137" s="607" t="s">
        <v>790</v>
      </c>
      <c r="S137" s="624" t="s">
        <v>28</v>
      </c>
    </row>
    <row r="138" spans="1:19" s="601" customFormat="1" ht="51" x14ac:dyDescent="0.25">
      <c r="A138" s="600">
        <v>22</v>
      </c>
      <c r="B138" s="607">
        <v>137</v>
      </c>
      <c r="C138" s="607" t="s">
        <v>113</v>
      </c>
      <c r="D138" s="603" t="s">
        <v>806</v>
      </c>
      <c r="E138" s="603" t="s">
        <v>806</v>
      </c>
      <c r="F138" s="607">
        <v>284671</v>
      </c>
      <c r="G138" s="603" t="s">
        <v>201</v>
      </c>
      <c r="H138" s="603">
        <v>25</v>
      </c>
      <c r="I138" s="607" t="s">
        <v>193</v>
      </c>
      <c r="J138" s="604">
        <v>3003</v>
      </c>
      <c r="K138" s="604"/>
      <c r="L138" s="605" t="s">
        <v>795</v>
      </c>
      <c r="M138" s="707">
        <v>125</v>
      </c>
      <c r="N138" s="606">
        <v>45689</v>
      </c>
      <c r="O138" s="605">
        <f t="shared" si="2"/>
        <v>1</v>
      </c>
      <c r="P138" s="607" t="s">
        <v>850</v>
      </c>
      <c r="Q138" s="607"/>
      <c r="R138" s="607" t="s">
        <v>790</v>
      </c>
      <c r="S138" s="624" t="s">
        <v>28</v>
      </c>
    </row>
    <row r="139" spans="1:19" s="601" customFormat="1" ht="51" x14ac:dyDescent="0.25">
      <c r="A139" s="600">
        <v>23</v>
      </c>
      <c r="B139" s="607">
        <v>138</v>
      </c>
      <c r="C139" s="607" t="s">
        <v>113</v>
      </c>
      <c r="D139" s="603" t="s">
        <v>806</v>
      </c>
      <c r="E139" s="603" t="s">
        <v>806</v>
      </c>
      <c r="F139" s="607">
        <v>284671</v>
      </c>
      <c r="G139" s="603" t="s">
        <v>202</v>
      </c>
      <c r="H139" s="603">
        <v>15</v>
      </c>
      <c r="I139" s="607" t="s">
        <v>193</v>
      </c>
      <c r="J139" s="604">
        <v>3003</v>
      </c>
      <c r="K139" s="604"/>
      <c r="L139" s="605" t="s">
        <v>795</v>
      </c>
      <c r="M139" s="707">
        <v>525</v>
      </c>
      <c r="N139" s="606">
        <v>45689</v>
      </c>
      <c r="O139" s="605">
        <f t="shared" si="2"/>
        <v>1</v>
      </c>
      <c r="P139" s="607" t="s">
        <v>850</v>
      </c>
      <c r="Q139" s="607"/>
      <c r="R139" s="607" t="s">
        <v>790</v>
      </c>
      <c r="S139" s="624" t="s">
        <v>28</v>
      </c>
    </row>
    <row r="140" spans="1:19" s="601" customFormat="1" ht="51" x14ac:dyDescent="0.25">
      <c r="A140" s="600">
        <v>24</v>
      </c>
      <c r="B140" s="607">
        <v>139</v>
      </c>
      <c r="C140" s="607" t="s">
        <v>113</v>
      </c>
      <c r="D140" s="603" t="s">
        <v>806</v>
      </c>
      <c r="E140" s="603" t="s">
        <v>806</v>
      </c>
      <c r="F140" s="607">
        <v>284671</v>
      </c>
      <c r="G140" s="603" t="s">
        <v>203</v>
      </c>
      <c r="H140" s="603">
        <v>72</v>
      </c>
      <c r="I140" s="607" t="s">
        <v>193</v>
      </c>
      <c r="J140" s="604">
        <v>3003</v>
      </c>
      <c r="K140" s="604"/>
      <c r="L140" s="605" t="s">
        <v>795</v>
      </c>
      <c r="M140" s="707">
        <v>720</v>
      </c>
      <c r="N140" s="606">
        <v>45689</v>
      </c>
      <c r="O140" s="605">
        <f t="shared" si="2"/>
        <v>1</v>
      </c>
      <c r="P140" s="607" t="s">
        <v>850</v>
      </c>
      <c r="Q140" s="607"/>
      <c r="R140" s="607" t="s">
        <v>790</v>
      </c>
      <c r="S140" s="624" t="s">
        <v>28</v>
      </c>
    </row>
    <row r="141" spans="1:19" s="601" customFormat="1" ht="63.75" x14ac:dyDescent="0.25">
      <c r="A141" s="600">
        <v>157</v>
      </c>
      <c r="B141" s="607">
        <v>140</v>
      </c>
      <c r="C141" s="607" t="s">
        <v>780</v>
      </c>
      <c r="D141" s="607" t="s">
        <v>816</v>
      </c>
      <c r="E141" s="607" t="s">
        <v>844</v>
      </c>
      <c r="F141" s="607">
        <v>291597</v>
      </c>
      <c r="G141" s="607" t="s">
        <v>409</v>
      </c>
      <c r="H141" s="607">
        <v>15</v>
      </c>
      <c r="I141" s="616" t="s">
        <v>411</v>
      </c>
      <c r="J141" s="605">
        <v>3015</v>
      </c>
      <c r="K141" s="605"/>
      <c r="L141" s="605" t="s">
        <v>795</v>
      </c>
      <c r="M141" s="621">
        <v>2179.59</v>
      </c>
      <c r="N141" s="608">
        <v>45689</v>
      </c>
      <c r="O141" s="605">
        <f t="shared" si="2"/>
        <v>1</v>
      </c>
      <c r="P141" s="607" t="s">
        <v>850</v>
      </c>
      <c r="Q141" s="607"/>
      <c r="R141" s="607" t="s">
        <v>790</v>
      </c>
      <c r="S141" s="603" t="s">
        <v>28</v>
      </c>
    </row>
    <row r="142" spans="1:19" s="601" customFormat="1" ht="63.75" x14ac:dyDescent="0.25">
      <c r="A142" s="600">
        <v>158</v>
      </c>
      <c r="B142" s="607">
        <v>141</v>
      </c>
      <c r="C142" s="607" t="s">
        <v>618</v>
      </c>
      <c r="D142" s="607" t="s">
        <v>816</v>
      </c>
      <c r="E142" s="607" t="s">
        <v>844</v>
      </c>
      <c r="F142" s="607">
        <v>291597</v>
      </c>
      <c r="G142" s="607" t="s">
        <v>410</v>
      </c>
      <c r="H142" s="607">
        <v>1</v>
      </c>
      <c r="I142" s="616" t="s">
        <v>411</v>
      </c>
      <c r="J142" s="605">
        <v>3016</v>
      </c>
      <c r="K142" s="605"/>
      <c r="L142" s="605" t="s">
        <v>795</v>
      </c>
      <c r="M142" s="621">
        <v>2490.96</v>
      </c>
      <c r="N142" s="608">
        <v>45689</v>
      </c>
      <c r="O142" s="605">
        <f t="shared" si="2"/>
        <v>1</v>
      </c>
      <c r="P142" s="607" t="s">
        <v>850</v>
      </c>
      <c r="Q142" s="607"/>
      <c r="R142" s="607" t="s">
        <v>790</v>
      </c>
      <c r="S142" s="603" t="s">
        <v>28</v>
      </c>
    </row>
    <row r="143" spans="1:19" s="601" customFormat="1" ht="114.75" x14ac:dyDescent="0.25">
      <c r="A143" s="600">
        <v>27</v>
      </c>
      <c r="B143" s="607">
        <v>142</v>
      </c>
      <c r="C143" s="603" t="s">
        <v>133</v>
      </c>
      <c r="D143" s="603" t="s">
        <v>814</v>
      </c>
      <c r="E143" s="603" t="s">
        <v>814</v>
      </c>
      <c r="F143" s="603">
        <v>290645</v>
      </c>
      <c r="G143" s="607" t="s">
        <v>207</v>
      </c>
      <c r="H143" s="607">
        <v>4000</v>
      </c>
      <c r="I143" s="603" t="s">
        <v>205</v>
      </c>
      <c r="J143" s="605">
        <v>3004</v>
      </c>
      <c r="K143" s="605"/>
      <c r="L143" s="605" t="s">
        <v>795</v>
      </c>
      <c r="M143" s="621">
        <v>20704</v>
      </c>
      <c r="N143" s="606">
        <v>45716</v>
      </c>
      <c r="O143" s="605">
        <f t="shared" si="2"/>
        <v>1</v>
      </c>
      <c r="P143" s="607" t="s">
        <v>850</v>
      </c>
      <c r="Q143" s="607"/>
      <c r="R143" s="607" t="s">
        <v>790</v>
      </c>
      <c r="S143" s="624" t="s">
        <v>28</v>
      </c>
    </row>
    <row r="144" spans="1:19" s="601" customFormat="1" ht="114.75" x14ac:dyDescent="0.25">
      <c r="A144" s="600">
        <v>29</v>
      </c>
      <c r="B144" s="607">
        <v>143</v>
      </c>
      <c r="C144" s="603" t="s">
        <v>133</v>
      </c>
      <c r="D144" s="603" t="s">
        <v>814</v>
      </c>
      <c r="E144" s="603" t="s">
        <v>814</v>
      </c>
      <c r="F144" s="603">
        <v>290645</v>
      </c>
      <c r="G144" s="607" t="s">
        <v>209</v>
      </c>
      <c r="H144" s="607">
        <v>15</v>
      </c>
      <c r="I144" s="603" t="s">
        <v>205</v>
      </c>
      <c r="J144" s="605">
        <v>3039</v>
      </c>
      <c r="K144" s="605"/>
      <c r="L144" s="605" t="s">
        <v>795</v>
      </c>
      <c r="M144" s="621">
        <v>10248.48</v>
      </c>
      <c r="N144" s="606">
        <v>45716</v>
      </c>
      <c r="O144" s="605">
        <f t="shared" si="2"/>
        <v>1</v>
      </c>
      <c r="P144" s="607" t="s">
        <v>850</v>
      </c>
      <c r="Q144" s="607"/>
      <c r="R144" s="607" t="s">
        <v>790</v>
      </c>
      <c r="S144" s="624" t="s">
        <v>28</v>
      </c>
    </row>
    <row r="145" spans="1:19" s="601" customFormat="1" ht="25.5" x14ac:dyDescent="0.25">
      <c r="A145" s="600">
        <v>30</v>
      </c>
      <c r="B145" s="607">
        <v>144</v>
      </c>
      <c r="C145" s="607" t="s">
        <v>113</v>
      </c>
      <c r="D145" s="607" t="s">
        <v>806</v>
      </c>
      <c r="E145" s="607" t="s">
        <v>806</v>
      </c>
      <c r="F145" s="607">
        <v>286004</v>
      </c>
      <c r="G145" s="607" t="s">
        <v>210</v>
      </c>
      <c r="H145" s="607">
        <v>5</v>
      </c>
      <c r="I145" s="607" t="s">
        <v>211</v>
      </c>
      <c r="J145" s="605">
        <v>3099</v>
      </c>
      <c r="K145" s="605"/>
      <c r="L145" s="605" t="s">
        <v>795</v>
      </c>
      <c r="M145" s="621">
        <v>8560</v>
      </c>
      <c r="N145" s="608">
        <v>45747</v>
      </c>
      <c r="O145" s="605">
        <f t="shared" si="2"/>
        <v>1</v>
      </c>
      <c r="P145" s="607" t="s">
        <v>850</v>
      </c>
      <c r="Q145" s="607"/>
      <c r="R145" s="607" t="s">
        <v>790</v>
      </c>
      <c r="S145" s="624" t="s">
        <v>28</v>
      </c>
    </row>
    <row r="146" spans="1:19" s="601" customFormat="1" ht="63.75" x14ac:dyDescent="0.25">
      <c r="A146" s="600">
        <v>31</v>
      </c>
      <c r="B146" s="607">
        <v>145</v>
      </c>
      <c r="C146" s="607" t="s">
        <v>133</v>
      </c>
      <c r="D146" s="603" t="s">
        <v>814</v>
      </c>
      <c r="E146" s="603" t="s">
        <v>814</v>
      </c>
      <c r="F146" s="607">
        <v>290665</v>
      </c>
      <c r="G146" s="607" t="s">
        <v>212</v>
      </c>
      <c r="H146" s="607">
        <v>1</v>
      </c>
      <c r="I146" s="607" t="s">
        <v>213</v>
      </c>
      <c r="J146" s="605">
        <v>3019</v>
      </c>
      <c r="K146" s="605"/>
      <c r="L146" s="605" t="s">
        <v>795</v>
      </c>
      <c r="M146" s="621">
        <v>258.8</v>
      </c>
      <c r="N146" s="608">
        <v>45747</v>
      </c>
      <c r="O146" s="605">
        <f t="shared" si="2"/>
        <v>1</v>
      </c>
      <c r="P146" s="607" t="s">
        <v>850</v>
      </c>
      <c r="Q146" s="607"/>
      <c r="R146" s="607" t="s">
        <v>790</v>
      </c>
      <c r="S146" s="624" t="s">
        <v>28</v>
      </c>
    </row>
    <row r="147" spans="1:19" s="601" customFormat="1" ht="51" x14ac:dyDescent="0.25">
      <c r="A147" s="600">
        <v>32</v>
      </c>
      <c r="B147" s="607">
        <v>146</v>
      </c>
      <c r="C147" s="607" t="s">
        <v>133</v>
      </c>
      <c r="D147" s="603" t="s">
        <v>814</v>
      </c>
      <c r="E147" s="603" t="s">
        <v>814</v>
      </c>
      <c r="F147" s="607">
        <v>290682</v>
      </c>
      <c r="G147" s="607" t="s">
        <v>858</v>
      </c>
      <c r="H147" s="607">
        <v>5</v>
      </c>
      <c r="I147" s="616" t="s">
        <v>215</v>
      </c>
      <c r="J147" s="605">
        <v>3019</v>
      </c>
      <c r="K147" s="605"/>
      <c r="L147" s="605" t="s">
        <v>795</v>
      </c>
      <c r="M147" s="621">
        <v>336.44</v>
      </c>
      <c r="N147" s="608">
        <v>45747</v>
      </c>
      <c r="O147" s="605">
        <f t="shared" si="2"/>
        <v>1</v>
      </c>
      <c r="P147" s="607" t="s">
        <v>850</v>
      </c>
      <c r="Q147" s="607"/>
      <c r="R147" s="607" t="s">
        <v>790</v>
      </c>
      <c r="S147" s="624" t="s">
        <v>28</v>
      </c>
    </row>
    <row r="148" spans="1:19" s="601" customFormat="1" x14ac:dyDescent="0.25">
      <c r="A148" s="600">
        <v>33</v>
      </c>
      <c r="B148" s="607">
        <v>147</v>
      </c>
      <c r="C148" s="607" t="s">
        <v>133</v>
      </c>
      <c r="D148" s="603" t="s">
        <v>814</v>
      </c>
      <c r="E148" s="603" t="s">
        <v>814</v>
      </c>
      <c r="F148" s="607">
        <v>290682</v>
      </c>
      <c r="G148" s="603" t="s">
        <v>859</v>
      </c>
      <c r="H148" s="603">
        <v>5</v>
      </c>
      <c r="I148" s="616"/>
      <c r="J148" s="604">
        <v>3025</v>
      </c>
      <c r="K148" s="604"/>
      <c r="L148" s="605" t="s">
        <v>795</v>
      </c>
      <c r="M148" s="707">
        <v>155.28</v>
      </c>
      <c r="N148" s="608">
        <v>45747</v>
      </c>
      <c r="O148" s="605">
        <f t="shared" si="2"/>
        <v>1</v>
      </c>
      <c r="P148" s="607" t="s">
        <v>850</v>
      </c>
      <c r="Q148" s="607"/>
      <c r="R148" s="607" t="s">
        <v>790</v>
      </c>
      <c r="S148" s="624" t="s">
        <v>28</v>
      </c>
    </row>
    <row r="149" spans="1:19" s="601" customFormat="1" ht="51" x14ac:dyDescent="0.25">
      <c r="A149" s="600">
        <v>34</v>
      </c>
      <c r="B149" s="607">
        <v>148</v>
      </c>
      <c r="C149" s="607" t="s">
        <v>133</v>
      </c>
      <c r="D149" s="603" t="s">
        <v>814</v>
      </c>
      <c r="E149" s="603" t="s">
        <v>814</v>
      </c>
      <c r="F149" s="617">
        <v>290701</v>
      </c>
      <c r="G149" s="607" t="s">
        <v>217</v>
      </c>
      <c r="H149" s="607">
        <v>100</v>
      </c>
      <c r="I149" s="607" t="s">
        <v>218</v>
      </c>
      <c r="J149" s="605">
        <v>3099</v>
      </c>
      <c r="K149" s="605"/>
      <c r="L149" s="605" t="s">
        <v>795</v>
      </c>
      <c r="M149" s="621">
        <v>124.22</v>
      </c>
      <c r="N149" s="608">
        <v>45777</v>
      </c>
      <c r="O149" s="605">
        <f t="shared" si="2"/>
        <v>2</v>
      </c>
      <c r="P149" s="607" t="s">
        <v>850</v>
      </c>
      <c r="Q149" s="607"/>
      <c r="R149" s="607" t="s">
        <v>790</v>
      </c>
      <c r="S149" s="624" t="s">
        <v>28</v>
      </c>
    </row>
    <row r="150" spans="1:19" s="601" customFormat="1" ht="38.25" x14ac:dyDescent="0.25">
      <c r="A150" s="600">
        <v>35</v>
      </c>
      <c r="B150" s="607">
        <v>149</v>
      </c>
      <c r="C150" s="607" t="s">
        <v>133</v>
      </c>
      <c r="D150" s="603" t="s">
        <v>814</v>
      </c>
      <c r="E150" s="603" t="s">
        <v>814</v>
      </c>
      <c r="F150" s="617">
        <v>290677</v>
      </c>
      <c r="G150" s="607" t="s">
        <v>219</v>
      </c>
      <c r="H150" s="607">
        <v>3</v>
      </c>
      <c r="I150" s="607" t="s">
        <v>220</v>
      </c>
      <c r="J150" s="604">
        <v>3032</v>
      </c>
      <c r="K150" s="604"/>
      <c r="L150" s="605" t="s">
        <v>795</v>
      </c>
      <c r="M150" s="707">
        <v>662.53</v>
      </c>
      <c r="N150" s="606">
        <v>45838</v>
      </c>
      <c r="O150" s="605">
        <f t="shared" si="2"/>
        <v>2</v>
      </c>
      <c r="P150" s="607" t="s">
        <v>850</v>
      </c>
      <c r="Q150" s="607"/>
      <c r="R150" s="607" t="s">
        <v>790</v>
      </c>
      <c r="S150" s="624" t="s">
        <v>28</v>
      </c>
    </row>
    <row r="151" spans="1:19" s="601" customFormat="1" ht="63.75" x14ac:dyDescent="0.25">
      <c r="A151" s="600">
        <v>367</v>
      </c>
      <c r="B151" s="607">
        <v>150</v>
      </c>
      <c r="C151" s="607" t="s">
        <v>116</v>
      </c>
      <c r="D151" s="607" t="s">
        <v>803</v>
      </c>
      <c r="E151" s="607" t="s">
        <v>803</v>
      </c>
      <c r="F151" s="607">
        <v>309082</v>
      </c>
      <c r="G151" s="607" t="s">
        <v>366</v>
      </c>
      <c r="H151" s="607">
        <v>30</v>
      </c>
      <c r="I151" s="607" t="s">
        <v>381</v>
      </c>
      <c r="J151" s="605">
        <v>3016</v>
      </c>
      <c r="K151" s="605"/>
      <c r="L151" s="605" t="s">
        <v>795</v>
      </c>
      <c r="M151" s="621">
        <v>1245.5999999999999</v>
      </c>
      <c r="N151" s="608">
        <v>45838</v>
      </c>
      <c r="O151" s="605">
        <f t="shared" si="2"/>
        <v>2</v>
      </c>
      <c r="P151" s="607" t="s">
        <v>850</v>
      </c>
      <c r="Q151" s="607"/>
      <c r="R151" s="607" t="s">
        <v>790</v>
      </c>
      <c r="S151" s="603" t="s">
        <v>28</v>
      </c>
    </row>
    <row r="152" spans="1:19" s="601" customFormat="1" ht="63.75" x14ac:dyDescent="0.25">
      <c r="A152" s="600">
        <v>368</v>
      </c>
      <c r="B152" s="607">
        <v>151</v>
      </c>
      <c r="C152" s="607" t="s">
        <v>116</v>
      </c>
      <c r="D152" s="607" t="s">
        <v>803</v>
      </c>
      <c r="E152" s="607" t="s">
        <v>803</v>
      </c>
      <c r="F152" s="607">
        <v>309082</v>
      </c>
      <c r="G152" s="607" t="s">
        <v>367</v>
      </c>
      <c r="H152" s="607">
        <v>15</v>
      </c>
      <c r="I152" s="607" t="s">
        <v>381</v>
      </c>
      <c r="J152" s="605">
        <v>3016</v>
      </c>
      <c r="K152" s="605"/>
      <c r="L152" s="605" t="s">
        <v>795</v>
      </c>
      <c r="M152" s="621">
        <v>3892.2</v>
      </c>
      <c r="N152" s="608">
        <v>45838</v>
      </c>
      <c r="O152" s="605">
        <f t="shared" si="2"/>
        <v>2</v>
      </c>
      <c r="P152" s="607" t="s">
        <v>850</v>
      </c>
      <c r="Q152" s="607"/>
      <c r="R152" s="607" t="s">
        <v>790</v>
      </c>
      <c r="S152" s="603" t="s">
        <v>28</v>
      </c>
    </row>
    <row r="153" spans="1:19" s="601" customFormat="1" ht="63.75" x14ac:dyDescent="0.25">
      <c r="A153" s="600">
        <v>369</v>
      </c>
      <c r="B153" s="607">
        <v>152</v>
      </c>
      <c r="C153" s="607" t="s">
        <v>116</v>
      </c>
      <c r="D153" s="607" t="s">
        <v>803</v>
      </c>
      <c r="E153" s="607" t="s">
        <v>803</v>
      </c>
      <c r="F153" s="607">
        <v>309082</v>
      </c>
      <c r="G153" s="607" t="s">
        <v>701</v>
      </c>
      <c r="H153" s="607">
        <v>1000</v>
      </c>
      <c r="I153" s="607" t="s">
        <v>381</v>
      </c>
      <c r="J153" s="605">
        <v>3016</v>
      </c>
      <c r="K153" s="605"/>
      <c r="L153" s="605" t="s">
        <v>795</v>
      </c>
      <c r="M153" s="621">
        <v>590</v>
      </c>
      <c r="N153" s="608">
        <v>45838</v>
      </c>
      <c r="O153" s="605">
        <f t="shared" si="2"/>
        <v>2</v>
      </c>
      <c r="P153" s="607" t="s">
        <v>850</v>
      </c>
      <c r="Q153" s="607"/>
      <c r="R153" s="607" t="s">
        <v>790</v>
      </c>
      <c r="S153" s="603" t="s">
        <v>28</v>
      </c>
    </row>
    <row r="154" spans="1:19" s="601" customFormat="1" ht="63.75" x14ac:dyDescent="0.25">
      <c r="A154" s="600">
        <v>370</v>
      </c>
      <c r="B154" s="607">
        <v>153</v>
      </c>
      <c r="C154" s="607" t="s">
        <v>116</v>
      </c>
      <c r="D154" s="607" t="s">
        <v>803</v>
      </c>
      <c r="E154" s="607" t="s">
        <v>803</v>
      </c>
      <c r="F154" s="607">
        <v>309082</v>
      </c>
      <c r="G154" s="607" t="s">
        <v>860</v>
      </c>
      <c r="H154" s="607">
        <v>20</v>
      </c>
      <c r="I154" s="607" t="s">
        <v>381</v>
      </c>
      <c r="J154" s="605">
        <v>3020</v>
      </c>
      <c r="K154" s="605"/>
      <c r="L154" s="605" t="s">
        <v>795</v>
      </c>
      <c r="M154" s="621">
        <v>1453</v>
      </c>
      <c r="N154" s="608">
        <v>45838</v>
      </c>
      <c r="O154" s="605">
        <f t="shared" si="2"/>
        <v>2</v>
      </c>
      <c r="P154" s="607" t="s">
        <v>850</v>
      </c>
      <c r="Q154" s="607"/>
      <c r="R154" s="607" t="s">
        <v>790</v>
      </c>
      <c r="S154" s="603" t="s">
        <v>28</v>
      </c>
    </row>
    <row r="155" spans="1:19" s="601" customFormat="1" ht="63.75" x14ac:dyDescent="0.25">
      <c r="A155" s="600">
        <v>371</v>
      </c>
      <c r="B155" s="607">
        <v>154</v>
      </c>
      <c r="C155" s="607" t="s">
        <v>116</v>
      </c>
      <c r="D155" s="607" t="s">
        <v>803</v>
      </c>
      <c r="E155" s="607" t="s">
        <v>803</v>
      </c>
      <c r="F155" s="607">
        <v>309082</v>
      </c>
      <c r="G155" s="607" t="s">
        <v>368</v>
      </c>
      <c r="H155" s="607">
        <v>2</v>
      </c>
      <c r="I155" s="607" t="s">
        <v>381</v>
      </c>
      <c r="J155" s="605">
        <v>3022</v>
      </c>
      <c r="K155" s="605"/>
      <c r="L155" s="605" t="s">
        <v>795</v>
      </c>
      <c r="M155" s="621">
        <v>72.66</v>
      </c>
      <c r="N155" s="608">
        <v>45838</v>
      </c>
      <c r="O155" s="605">
        <f t="shared" si="2"/>
        <v>2</v>
      </c>
      <c r="P155" s="607" t="s">
        <v>850</v>
      </c>
      <c r="Q155" s="607"/>
      <c r="R155" s="607" t="s">
        <v>790</v>
      </c>
      <c r="S155" s="603" t="s">
        <v>28</v>
      </c>
    </row>
    <row r="156" spans="1:19" s="601" customFormat="1" ht="63.75" x14ac:dyDescent="0.25">
      <c r="A156" s="600">
        <v>372</v>
      </c>
      <c r="B156" s="607">
        <v>155</v>
      </c>
      <c r="C156" s="607" t="s">
        <v>116</v>
      </c>
      <c r="D156" s="607" t="s">
        <v>803</v>
      </c>
      <c r="E156" s="607" t="s">
        <v>803</v>
      </c>
      <c r="F156" s="607">
        <v>309082</v>
      </c>
      <c r="G156" s="607" t="s">
        <v>861</v>
      </c>
      <c r="H156" s="607">
        <v>500</v>
      </c>
      <c r="I156" s="607" t="s">
        <v>381</v>
      </c>
      <c r="J156" s="605">
        <v>3016</v>
      </c>
      <c r="K156" s="605"/>
      <c r="L156" s="605" t="s">
        <v>795</v>
      </c>
      <c r="M156" s="621">
        <v>2595</v>
      </c>
      <c r="N156" s="608">
        <v>45838</v>
      </c>
      <c r="O156" s="605">
        <f t="shared" si="2"/>
        <v>2</v>
      </c>
      <c r="P156" s="607" t="s">
        <v>850</v>
      </c>
      <c r="Q156" s="607"/>
      <c r="R156" s="607" t="s">
        <v>790</v>
      </c>
      <c r="S156" s="603" t="s">
        <v>28</v>
      </c>
    </row>
    <row r="157" spans="1:19" s="601" customFormat="1" ht="63.75" x14ac:dyDescent="0.25">
      <c r="A157" s="600">
        <v>373</v>
      </c>
      <c r="B157" s="607">
        <v>156</v>
      </c>
      <c r="C157" s="607" t="s">
        <v>116</v>
      </c>
      <c r="D157" s="607" t="s">
        <v>803</v>
      </c>
      <c r="E157" s="607" t="s">
        <v>803</v>
      </c>
      <c r="F157" s="607">
        <v>309082</v>
      </c>
      <c r="G157" s="607" t="s">
        <v>703</v>
      </c>
      <c r="H157" s="607">
        <v>6</v>
      </c>
      <c r="I157" s="607" t="s">
        <v>381</v>
      </c>
      <c r="J157" s="605">
        <v>3016</v>
      </c>
      <c r="K157" s="605"/>
      <c r="L157" s="605" t="s">
        <v>795</v>
      </c>
      <c r="M157" s="621">
        <v>4981.32</v>
      </c>
      <c r="N157" s="608">
        <v>45838</v>
      </c>
      <c r="O157" s="605">
        <f t="shared" si="2"/>
        <v>2</v>
      </c>
      <c r="P157" s="607" t="s">
        <v>850</v>
      </c>
      <c r="Q157" s="607"/>
      <c r="R157" s="607" t="s">
        <v>790</v>
      </c>
      <c r="S157" s="603" t="s">
        <v>28</v>
      </c>
    </row>
    <row r="158" spans="1:19" s="601" customFormat="1" ht="63.75" x14ac:dyDescent="0.25">
      <c r="A158" s="600">
        <v>374</v>
      </c>
      <c r="B158" s="607">
        <v>157</v>
      </c>
      <c r="C158" s="607" t="s">
        <v>116</v>
      </c>
      <c r="D158" s="607" t="s">
        <v>803</v>
      </c>
      <c r="E158" s="607" t="s">
        <v>803</v>
      </c>
      <c r="F158" s="607">
        <v>309082</v>
      </c>
      <c r="G158" s="607" t="s">
        <v>704</v>
      </c>
      <c r="H158" s="607">
        <v>2</v>
      </c>
      <c r="I158" s="607" t="s">
        <v>381</v>
      </c>
      <c r="J158" s="605">
        <v>3016</v>
      </c>
      <c r="K158" s="605"/>
      <c r="L158" s="605" t="s">
        <v>795</v>
      </c>
      <c r="M158" s="621">
        <v>1660.44</v>
      </c>
      <c r="N158" s="608">
        <v>45838</v>
      </c>
      <c r="O158" s="605">
        <f t="shared" si="2"/>
        <v>2</v>
      </c>
      <c r="P158" s="607" t="s">
        <v>850</v>
      </c>
      <c r="Q158" s="607"/>
      <c r="R158" s="607" t="s">
        <v>790</v>
      </c>
      <c r="S158" s="603" t="s">
        <v>28</v>
      </c>
    </row>
    <row r="159" spans="1:19" s="601" customFormat="1" ht="63.75" x14ac:dyDescent="0.25">
      <c r="A159" s="600">
        <v>375</v>
      </c>
      <c r="B159" s="607">
        <v>158</v>
      </c>
      <c r="C159" s="607" t="s">
        <v>116</v>
      </c>
      <c r="D159" s="607" t="s">
        <v>803</v>
      </c>
      <c r="E159" s="607" t="s">
        <v>803</v>
      </c>
      <c r="F159" s="607">
        <v>309082</v>
      </c>
      <c r="G159" s="607" t="s">
        <v>705</v>
      </c>
      <c r="H159" s="607">
        <v>1</v>
      </c>
      <c r="I159" s="607" t="s">
        <v>381</v>
      </c>
      <c r="J159" s="605">
        <v>3020</v>
      </c>
      <c r="K159" s="605"/>
      <c r="L159" s="605" t="s">
        <v>795</v>
      </c>
      <c r="M159" s="621">
        <v>30.1</v>
      </c>
      <c r="N159" s="608">
        <v>45838</v>
      </c>
      <c r="O159" s="605">
        <f t="shared" si="2"/>
        <v>2</v>
      </c>
      <c r="P159" s="607" t="s">
        <v>850</v>
      </c>
      <c r="Q159" s="607"/>
      <c r="R159" s="607" t="s">
        <v>790</v>
      </c>
      <c r="S159" s="603" t="s">
        <v>28</v>
      </c>
    </row>
    <row r="160" spans="1:19" s="601" customFormat="1" ht="63.75" x14ac:dyDescent="0.25">
      <c r="A160" s="600">
        <v>378</v>
      </c>
      <c r="B160" s="607">
        <v>159</v>
      </c>
      <c r="C160" s="607" t="s">
        <v>116</v>
      </c>
      <c r="D160" s="607" t="s">
        <v>803</v>
      </c>
      <c r="E160" s="607" t="s">
        <v>803</v>
      </c>
      <c r="F160" s="607">
        <v>309082</v>
      </c>
      <c r="G160" s="607" t="s">
        <v>372</v>
      </c>
      <c r="H160" s="607">
        <v>3</v>
      </c>
      <c r="I160" s="607" t="s">
        <v>381</v>
      </c>
      <c r="J160" s="605">
        <v>3016</v>
      </c>
      <c r="K160" s="605"/>
      <c r="L160" s="605" t="s">
        <v>795</v>
      </c>
      <c r="M160" s="621">
        <v>140.13</v>
      </c>
      <c r="N160" s="608">
        <v>45838</v>
      </c>
      <c r="O160" s="605">
        <f t="shared" si="2"/>
        <v>2</v>
      </c>
      <c r="P160" s="607" t="s">
        <v>850</v>
      </c>
      <c r="Q160" s="607"/>
      <c r="R160" s="607" t="s">
        <v>790</v>
      </c>
      <c r="S160" s="603" t="s">
        <v>28</v>
      </c>
    </row>
    <row r="161" spans="1:19" s="601" customFormat="1" ht="63.75" x14ac:dyDescent="0.25">
      <c r="A161" s="600">
        <v>379</v>
      </c>
      <c r="B161" s="607">
        <v>160</v>
      </c>
      <c r="C161" s="607" t="s">
        <v>116</v>
      </c>
      <c r="D161" s="607" t="s">
        <v>803</v>
      </c>
      <c r="E161" s="607" t="s">
        <v>803</v>
      </c>
      <c r="F161" s="607">
        <v>309082</v>
      </c>
      <c r="G161" s="607" t="s">
        <v>373</v>
      </c>
      <c r="H161" s="607">
        <v>20</v>
      </c>
      <c r="I161" s="607" t="s">
        <v>381</v>
      </c>
      <c r="J161" s="605">
        <v>3016</v>
      </c>
      <c r="K161" s="605"/>
      <c r="L161" s="605" t="s">
        <v>795</v>
      </c>
      <c r="M161" s="621">
        <v>2698.6</v>
      </c>
      <c r="N161" s="608">
        <v>45838</v>
      </c>
      <c r="O161" s="605">
        <f t="shared" si="2"/>
        <v>2</v>
      </c>
      <c r="P161" s="607" t="s">
        <v>850</v>
      </c>
      <c r="Q161" s="607"/>
      <c r="R161" s="607" t="s">
        <v>790</v>
      </c>
      <c r="S161" s="603" t="s">
        <v>28</v>
      </c>
    </row>
    <row r="162" spans="1:19" s="601" customFormat="1" ht="63.75" x14ac:dyDescent="0.25">
      <c r="A162" s="600">
        <v>380</v>
      </c>
      <c r="B162" s="607">
        <v>161</v>
      </c>
      <c r="C162" s="607" t="s">
        <v>116</v>
      </c>
      <c r="D162" s="607" t="s">
        <v>803</v>
      </c>
      <c r="E162" s="607" t="s">
        <v>803</v>
      </c>
      <c r="F162" s="607">
        <v>309082</v>
      </c>
      <c r="G162" s="607" t="s">
        <v>374</v>
      </c>
      <c r="H162" s="607">
        <v>20</v>
      </c>
      <c r="I162" s="607" t="s">
        <v>381</v>
      </c>
      <c r="J162" s="605">
        <v>3016</v>
      </c>
      <c r="K162" s="605"/>
      <c r="L162" s="605" t="s">
        <v>795</v>
      </c>
      <c r="M162" s="621">
        <v>7680.4</v>
      </c>
      <c r="N162" s="608">
        <v>45838</v>
      </c>
      <c r="O162" s="605">
        <f t="shared" si="2"/>
        <v>2</v>
      </c>
      <c r="P162" s="607" t="s">
        <v>850</v>
      </c>
      <c r="Q162" s="607"/>
      <c r="R162" s="607" t="s">
        <v>790</v>
      </c>
      <c r="S162" s="603" t="s">
        <v>28</v>
      </c>
    </row>
    <row r="163" spans="1:19" s="601" customFormat="1" ht="63.75" x14ac:dyDescent="0.25">
      <c r="A163" s="600">
        <v>382</v>
      </c>
      <c r="B163" s="607">
        <v>162</v>
      </c>
      <c r="C163" s="607" t="s">
        <v>116</v>
      </c>
      <c r="D163" s="607" t="s">
        <v>803</v>
      </c>
      <c r="E163" s="607" t="s">
        <v>803</v>
      </c>
      <c r="F163" s="607">
        <v>309082</v>
      </c>
      <c r="G163" s="607" t="s">
        <v>706</v>
      </c>
      <c r="H163" s="607">
        <v>4</v>
      </c>
      <c r="I163" s="607" t="s">
        <v>381</v>
      </c>
      <c r="J163" s="605">
        <v>3019</v>
      </c>
      <c r="K163" s="605"/>
      <c r="L163" s="605" t="s">
        <v>795</v>
      </c>
      <c r="M163" s="621">
        <v>51.28</v>
      </c>
      <c r="N163" s="608">
        <v>45838</v>
      </c>
      <c r="O163" s="605">
        <f t="shared" si="2"/>
        <v>2</v>
      </c>
      <c r="P163" s="607" t="s">
        <v>850</v>
      </c>
      <c r="Q163" s="607"/>
      <c r="R163" s="607" t="s">
        <v>790</v>
      </c>
      <c r="S163" s="603" t="s">
        <v>28</v>
      </c>
    </row>
    <row r="164" spans="1:19" s="601" customFormat="1" ht="63.75" x14ac:dyDescent="0.25">
      <c r="A164" s="600">
        <v>383</v>
      </c>
      <c r="B164" s="607">
        <v>163</v>
      </c>
      <c r="C164" s="607" t="s">
        <v>116</v>
      </c>
      <c r="D164" s="607" t="s">
        <v>803</v>
      </c>
      <c r="E164" s="607" t="s">
        <v>803</v>
      </c>
      <c r="F164" s="607">
        <v>309082</v>
      </c>
      <c r="G164" s="607" t="s">
        <v>707</v>
      </c>
      <c r="H164" s="607">
        <v>3</v>
      </c>
      <c r="I164" s="607" t="s">
        <v>381</v>
      </c>
      <c r="J164" s="605">
        <v>3017</v>
      </c>
      <c r="K164" s="605"/>
      <c r="L164" s="605" t="s">
        <v>795</v>
      </c>
      <c r="M164" s="621">
        <v>119.88</v>
      </c>
      <c r="N164" s="608">
        <v>45838</v>
      </c>
      <c r="O164" s="605">
        <f t="shared" si="2"/>
        <v>2</v>
      </c>
      <c r="P164" s="607" t="s">
        <v>850</v>
      </c>
      <c r="Q164" s="607"/>
      <c r="R164" s="607" t="s">
        <v>790</v>
      </c>
      <c r="S164" s="603" t="s">
        <v>28</v>
      </c>
    </row>
    <row r="165" spans="1:19" s="601" customFormat="1" ht="63.75" x14ac:dyDescent="0.25">
      <c r="A165" s="600">
        <v>385</v>
      </c>
      <c r="B165" s="607">
        <v>164</v>
      </c>
      <c r="C165" s="607" t="s">
        <v>116</v>
      </c>
      <c r="D165" s="607" t="s">
        <v>803</v>
      </c>
      <c r="E165" s="607" t="s">
        <v>803</v>
      </c>
      <c r="F165" s="607">
        <v>309082</v>
      </c>
      <c r="G165" s="607" t="s">
        <v>378</v>
      </c>
      <c r="H165" s="607">
        <v>12</v>
      </c>
      <c r="I165" s="607" t="s">
        <v>381</v>
      </c>
      <c r="J165" s="605">
        <v>3030</v>
      </c>
      <c r="K165" s="605"/>
      <c r="L165" s="605" t="s">
        <v>795</v>
      </c>
      <c r="M165" s="621">
        <v>584.16</v>
      </c>
      <c r="N165" s="608">
        <v>45838</v>
      </c>
      <c r="O165" s="605">
        <f t="shared" si="2"/>
        <v>2</v>
      </c>
      <c r="P165" s="607" t="s">
        <v>850</v>
      </c>
      <c r="Q165" s="607"/>
      <c r="R165" s="607" t="s">
        <v>790</v>
      </c>
      <c r="S165" s="603" t="s">
        <v>28</v>
      </c>
    </row>
    <row r="166" spans="1:19" s="601" customFormat="1" ht="63.75" x14ac:dyDescent="0.25">
      <c r="A166" s="600">
        <v>386</v>
      </c>
      <c r="B166" s="607">
        <v>165</v>
      </c>
      <c r="C166" s="607" t="s">
        <v>116</v>
      </c>
      <c r="D166" s="607" t="s">
        <v>803</v>
      </c>
      <c r="E166" s="607" t="s">
        <v>803</v>
      </c>
      <c r="F166" s="607">
        <v>309082</v>
      </c>
      <c r="G166" s="607" t="s">
        <v>377</v>
      </c>
      <c r="H166" s="607">
        <v>40</v>
      </c>
      <c r="I166" s="607" t="s">
        <v>381</v>
      </c>
      <c r="J166" s="605">
        <v>3020</v>
      </c>
      <c r="K166" s="605"/>
      <c r="L166" s="605" t="s">
        <v>795</v>
      </c>
      <c r="M166" s="621">
        <v>747.2</v>
      </c>
      <c r="N166" s="608">
        <v>45838</v>
      </c>
      <c r="O166" s="605">
        <f t="shared" si="2"/>
        <v>2</v>
      </c>
      <c r="P166" s="607" t="s">
        <v>850</v>
      </c>
      <c r="Q166" s="607"/>
      <c r="R166" s="607" t="s">
        <v>790</v>
      </c>
      <c r="S166" s="603" t="s">
        <v>28</v>
      </c>
    </row>
    <row r="167" spans="1:19" s="601" customFormat="1" ht="63.75" x14ac:dyDescent="0.25">
      <c r="A167" s="600">
        <v>387</v>
      </c>
      <c r="B167" s="607">
        <v>166</v>
      </c>
      <c r="C167" s="607" t="s">
        <v>116</v>
      </c>
      <c r="D167" s="607" t="s">
        <v>803</v>
      </c>
      <c r="E167" s="607" t="s">
        <v>803</v>
      </c>
      <c r="F167" s="607">
        <v>309082</v>
      </c>
      <c r="G167" s="607" t="s">
        <v>376</v>
      </c>
      <c r="H167" s="607">
        <v>10</v>
      </c>
      <c r="I167" s="607" t="s">
        <v>381</v>
      </c>
      <c r="J167" s="605">
        <v>3016</v>
      </c>
      <c r="K167" s="605"/>
      <c r="L167" s="605" t="s">
        <v>795</v>
      </c>
      <c r="M167" s="621">
        <v>154.6</v>
      </c>
      <c r="N167" s="608">
        <v>45838</v>
      </c>
      <c r="O167" s="605">
        <f t="shared" si="2"/>
        <v>2</v>
      </c>
      <c r="P167" s="607" t="s">
        <v>850</v>
      </c>
      <c r="Q167" s="607"/>
      <c r="R167" s="607" t="s">
        <v>790</v>
      </c>
      <c r="S167" s="603" t="s">
        <v>28</v>
      </c>
    </row>
    <row r="168" spans="1:19" s="601" customFormat="1" ht="63.75" x14ac:dyDescent="0.25">
      <c r="A168" s="600">
        <v>389</v>
      </c>
      <c r="B168" s="607">
        <v>167</v>
      </c>
      <c r="C168" s="607" t="s">
        <v>116</v>
      </c>
      <c r="D168" s="607" t="s">
        <v>803</v>
      </c>
      <c r="E168" s="607" t="s">
        <v>803</v>
      </c>
      <c r="F168" s="607">
        <v>309082</v>
      </c>
      <c r="G168" s="607" t="s">
        <v>710</v>
      </c>
      <c r="H168" s="607">
        <v>100</v>
      </c>
      <c r="I168" s="607" t="s">
        <v>381</v>
      </c>
      <c r="J168" s="605">
        <v>3016</v>
      </c>
      <c r="K168" s="605"/>
      <c r="L168" s="605" t="s">
        <v>795</v>
      </c>
      <c r="M168" s="621">
        <v>3114</v>
      </c>
      <c r="N168" s="608">
        <v>45838</v>
      </c>
      <c r="O168" s="605">
        <f t="shared" si="2"/>
        <v>2</v>
      </c>
      <c r="P168" s="607" t="s">
        <v>850</v>
      </c>
      <c r="Q168" s="607"/>
      <c r="R168" s="607" t="s">
        <v>790</v>
      </c>
      <c r="S168" s="603" t="s">
        <v>28</v>
      </c>
    </row>
    <row r="169" spans="1:19" s="601" customFormat="1" ht="63.75" x14ac:dyDescent="0.25">
      <c r="A169" s="600">
        <v>390</v>
      </c>
      <c r="B169" s="607">
        <v>168</v>
      </c>
      <c r="C169" s="607" t="s">
        <v>116</v>
      </c>
      <c r="D169" s="607" t="s">
        <v>803</v>
      </c>
      <c r="E169" s="607" t="s">
        <v>803</v>
      </c>
      <c r="F169" s="607">
        <v>309082</v>
      </c>
      <c r="G169" s="607" t="s">
        <v>711</v>
      </c>
      <c r="H169" s="607">
        <v>6</v>
      </c>
      <c r="I169" s="607" t="s">
        <v>381</v>
      </c>
      <c r="J169" s="605">
        <v>3017</v>
      </c>
      <c r="K169" s="605"/>
      <c r="L169" s="605" t="s">
        <v>795</v>
      </c>
      <c r="M169" s="621">
        <v>173.76</v>
      </c>
      <c r="N169" s="608">
        <v>45838</v>
      </c>
      <c r="O169" s="605">
        <f t="shared" si="2"/>
        <v>2</v>
      </c>
      <c r="P169" s="607" t="s">
        <v>850</v>
      </c>
      <c r="Q169" s="607"/>
      <c r="R169" s="607" t="s">
        <v>790</v>
      </c>
      <c r="S169" s="603" t="s">
        <v>28</v>
      </c>
    </row>
    <row r="170" spans="1:19" s="601" customFormat="1" ht="63.75" x14ac:dyDescent="0.25">
      <c r="A170" s="600">
        <v>393</v>
      </c>
      <c r="B170" s="607">
        <v>169</v>
      </c>
      <c r="C170" s="607" t="s">
        <v>116</v>
      </c>
      <c r="D170" s="607" t="s">
        <v>803</v>
      </c>
      <c r="E170" s="607" t="s">
        <v>803</v>
      </c>
      <c r="F170" s="607">
        <v>309082</v>
      </c>
      <c r="G170" s="607" t="s">
        <v>380</v>
      </c>
      <c r="H170" s="607">
        <v>5</v>
      </c>
      <c r="I170" s="607" t="s">
        <v>381</v>
      </c>
      <c r="J170" s="605">
        <v>3016</v>
      </c>
      <c r="K170" s="605"/>
      <c r="L170" s="605" t="s">
        <v>795</v>
      </c>
      <c r="M170" s="621">
        <v>394.55</v>
      </c>
      <c r="N170" s="608">
        <v>45838</v>
      </c>
      <c r="O170" s="605">
        <f t="shared" si="2"/>
        <v>2</v>
      </c>
      <c r="P170" s="607" t="s">
        <v>850</v>
      </c>
      <c r="Q170" s="607"/>
      <c r="R170" s="607" t="s">
        <v>790</v>
      </c>
      <c r="S170" s="603" t="s">
        <v>28</v>
      </c>
    </row>
    <row r="171" spans="1:19" s="601" customFormat="1" ht="140.25" x14ac:dyDescent="0.25">
      <c r="A171" s="600">
        <v>58</v>
      </c>
      <c r="B171" s="607">
        <v>170</v>
      </c>
      <c r="C171" s="607" t="s">
        <v>247</v>
      </c>
      <c r="D171" s="607" t="s">
        <v>815</v>
      </c>
      <c r="E171" s="607" t="s">
        <v>815</v>
      </c>
      <c r="F171" s="607">
        <v>288008</v>
      </c>
      <c r="G171" s="607" t="s">
        <v>257</v>
      </c>
      <c r="H171" s="607">
        <v>2</v>
      </c>
      <c r="I171" s="607" t="s">
        <v>256</v>
      </c>
      <c r="J171" s="618">
        <v>3024</v>
      </c>
      <c r="K171" s="709"/>
      <c r="L171" s="618" t="s">
        <v>795</v>
      </c>
      <c r="M171" s="710">
        <v>600</v>
      </c>
      <c r="N171" s="608">
        <v>45869</v>
      </c>
      <c r="O171" s="605">
        <f t="shared" si="2"/>
        <v>3</v>
      </c>
      <c r="P171" s="607" t="s">
        <v>850</v>
      </c>
      <c r="Q171" s="607"/>
      <c r="R171" s="607" t="s">
        <v>790</v>
      </c>
      <c r="S171" s="624" t="s">
        <v>28</v>
      </c>
    </row>
    <row r="172" spans="1:19" s="601" customFormat="1" ht="140.25" x14ac:dyDescent="0.25">
      <c r="A172" s="600">
        <v>59</v>
      </c>
      <c r="B172" s="607">
        <v>171</v>
      </c>
      <c r="C172" s="607" t="s">
        <v>247</v>
      </c>
      <c r="D172" s="607" t="s">
        <v>815</v>
      </c>
      <c r="E172" s="607" t="s">
        <v>815</v>
      </c>
      <c r="F172" s="607">
        <v>288008</v>
      </c>
      <c r="G172" s="607" t="s">
        <v>258</v>
      </c>
      <c r="H172" s="607">
        <v>2</v>
      </c>
      <c r="I172" s="607" t="s">
        <v>256</v>
      </c>
      <c r="J172" s="618">
        <v>3024</v>
      </c>
      <c r="K172" s="709"/>
      <c r="L172" s="618" t="s">
        <v>795</v>
      </c>
      <c r="M172" s="710">
        <v>800</v>
      </c>
      <c r="N172" s="608">
        <v>45869</v>
      </c>
      <c r="O172" s="605">
        <f t="shared" si="2"/>
        <v>3</v>
      </c>
      <c r="P172" s="607" t="s">
        <v>850</v>
      </c>
      <c r="Q172" s="607"/>
      <c r="R172" s="607" t="s">
        <v>790</v>
      </c>
      <c r="S172" s="624" t="s">
        <v>28</v>
      </c>
    </row>
    <row r="173" spans="1:19" s="601" customFormat="1" ht="140.25" x14ac:dyDescent="0.25">
      <c r="A173" s="600">
        <v>60</v>
      </c>
      <c r="B173" s="607">
        <v>172</v>
      </c>
      <c r="C173" s="607" t="s">
        <v>247</v>
      </c>
      <c r="D173" s="607" t="s">
        <v>815</v>
      </c>
      <c r="E173" s="607" t="s">
        <v>815</v>
      </c>
      <c r="F173" s="607">
        <v>288008</v>
      </c>
      <c r="G173" s="607" t="s">
        <v>259</v>
      </c>
      <c r="H173" s="607">
        <v>2</v>
      </c>
      <c r="I173" s="607" t="s">
        <v>256</v>
      </c>
      <c r="J173" s="618">
        <v>3024</v>
      </c>
      <c r="K173" s="709"/>
      <c r="L173" s="618" t="s">
        <v>795</v>
      </c>
      <c r="M173" s="710">
        <v>1000</v>
      </c>
      <c r="N173" s="608">
        <v>45869</v>
      </c>
      <c r="O173" s="605">
        <f t="shared" si="2"/>
        <v>3</v>
      </c>
      <c r="P173" s="607" t="s">
        <v>850</v>
      </c>
      <c r="Q173" s="607"/>
      <c r="R173" s="607" t="s">
        <v>790</v>
      </c>
      <c r="S173" s="624" t="s">
        <v>28</v>
      </c>
    </row>
    <row r="174" spans="1:19" s="601" customFormat="1" ht="140.25" x14ac:dyDescent="0.25">
      <c r="A174" s="600">
        <v>61</v>
      </c>
      <c r="B174" s="607">
        <v>173</v>
      </c>
      <c r="C174" s="607" t="s">
        <v>247</v>
      </c>
      <c r="D174" s="607" t="s">
        <v>815</v>
      </c>
      <c r="E174" s="607" t="s">
        <v>815</v>
      </c>
      <c r="F174" s="607">
        <v>288008</v>
      </c>
      <c r="G174" s="607" t="s">
        <v>260</v>
      </c>
      <c r="H174" s="607">
        <v>2</v>
      </c>
      <c r="I174" s="607" t="s">
        <v>256</v>
      </c>
      <c r="J174" s="618">
        <v>3024</v>
      </c>
      <c r="K174" s="709"/>
      <c r="L174" s="618" t="s">
        <v>795</v>
      </c>
      <c r="M174" s="710">
        <v>1800</v>
      </c>
      <c r="N174" s="608">
        <v>45869</v>
      </c>
      <c r="O174" s="605">
        <f t="shared" si="2"/>
        <v>3</v>
      </c>
      <c r="P174" s="607" t="s">
        <v>850</v>
      </c>
      <c r="Q174" s="607"/>
      <c r="R174" s="607" t="s">
        <v>790</v>
      </c>
      <c r="S174" s="624" t="s">
        <v>28</v>
      </c>
    </row>
    <row r="175" spans="1:19" s="601" customFormat="1" ht="38.25" x14ac:dyDescent="0.25">
      <c r="A175" s="600">
        <v>186</v>
      </c>
      <c r="B175" s="607">
        <v>174</v>
      </c>
      <c r="C175" s="607" t="s">
        <v>125</v>
      </c>
      <c r="D175" s="607" t="s">
        <v>805</v>
      </c>
      <c r="E175" s="607" t="s">
        <v>805</v>
      </c>
      <c r="F175" s="607">
        <v>291894</v>
      </c>
      <c r="G175" s="607" t="s">
        <v>455</v>
      </c>
      <c r="H175" s="607">
        <v>2</v>
      </c>
      <c r="I175" s="609" t="s">
        <v>456</v>
      </c>
      <c r="J175" s="619">
        <v>3017</v>
      </c>
      <c r="K175" s="619"/>
      <c r="L175" s="605" t="s">
        <v>795</v>
      </c>
      <c r="M175" s="708">
        <v>454.27</v>
      </c>
      <c r="N175" s="608">
        <v>45869</v>
      </c>
      <c r="O175" s="605">
        <f t="shared" si="2"/>
        <v>3</v>
      </c>
      <c r="P175" s="607" t="s">
        <v>850</v>
      </c>
      <c r="Q175" s="607"/>
      <c r="R175" s="607" t="s">
        <v>790</v>
      </c>
      <c r="S175" s="603" t="s">
        <v>28</v>
      </c>
    </row>
    <row r="176" spans="1:19" s="601" customFormat="1" ht="38.25" x14ac:dyDescent="0.25">
      <c r="A176" s="600">
        <v>187</v>
      </c>
      <c r="B176" s="607">
        <v>175</v>
      </c>
      <c r="C176" s="607" t="s">
        <v>125</v>
      </c>
      <c r="D176" s="607" t="s">
        <v>805</v>
      </c>
      <c r="E176" s="607" t="s">
        <v>805</v>
      </c>
      <c r="F176" s="607">
        <v>292018</v>
      </c>
      <c r="G176" s="607" t="s">
        <v>457</v>
      </c>
      <c r="H176" s="607">
        <v>600</v>
      </c>
      <c r="I176" s="607" t="s">
        <v>458</v>
      </c>
      <c r="J176" s="605">
        <v>3003</v>
      </c>
      <c r="K176" s="605"/>
      <c r="L176" s="605" t="s">
        <v>795</v>
      </c>
      <c r="M176" s="621">
        <v>3793.92</v>
      </c>
      <c r="N176" s="608">
        <v>45869</v>
      </c>
      <c r="O176" s="605">
        <f t="shared" si="2"/>
        <v>3</v>
      </c>
      <c r="P176" s="607" t="s">
        <v>850</v>
      </c>
      <c r="Q176" s="607"/>
      <c r="R176" s="607" t="s">
        <v>790</v>
      </c>
      <c r="S176" s="603" t="s">
        <v>28</v>
      </c>
    </row>
    <row r="177" spans="1:19" s="601" customFormat="1" ht="38.25" x14ac:dyDescent="0.25">
      <c r="A177" s="600">
        <v>191</v>
      </c>
      <c r="B177" s="607">
        <v>176</v>
      </c>
      <c r="C177" s="607" t="s">
        <v>125</v>
      </c>
      <c r="D177" s="607" t="s">
        <v>805</v>
      </c>
      <c r="E177" s="607" t="s">
        <v>805</v>
      </c>
      <c r="F177" s="607">
        <v>293337</v>
      </c>
      <c r="G177" s="607" t="s">
        <v>464</v>
      </c>
      <c r="H177" s="607">
        <v>2</v>
      </c>
      <c r="I177" s="607" t="s">
        <v>467</v>
      </c>
      <c r="J177" s="605">
        <v>3003</v>
      </c>
      <c r="K177" s="605"/>
      <c r="L177" s="605" t="s">
        <v>795</v>
      </c>
      <c r="M177" s="708">
        <v>453.23</v>
      </c>
      <c r="N177" s="608">
        <v>45869</v>
      </c>
      <c r="O177" s="605">
        <f t="shared" si="2"/>
        <v>3</v>
      </c>
      <c r="P177" s="607" t="s">
        <v>850</v>
      </c>
      <c r="Q177" s="607"/>
      <c r="R177" s="607" t="s">
        <v>790</v>
      </c>
      <c r="S177" s="603" t="s">
        <v>28</v>
      </c>
    </row>
    <row r="178" spans="1:19" s="601" customFormat="1" ht="38.25" x14ac:dyDescent="0.25">
      <c r="A178" s="600">
        <v>192</v>
      </c>
      <c r="B178" s="607">
        <v>177</v>
      </c>
      <c r="C178" s="607" t="s">
        <v>125</v>
      </c>
      <c r="D178" s="607" t="s">
        <v>805</v>
      </c>
      <c r="E178" s="607" t="s">
        <v>805</v>
      </c>
      <c r="F178" s="607">
        <v>293337</v>
      </c>
      <c r="G178" s="607" t="s">
        <v>465</v>
      </c>
      <c r="H178" s="607">
        <v>12</v>
      </c>
      <c r="I178" s="607" t="s">
        <v>467</v>
      </c>
      <c r="J178" s="605">
        <v>3003</v>
      </c>
      <c r="K178" s="605"/>
      <c r="L178" s="605" t="s">
        <v>795</v>
      </c>
      <c r="M178" s="708">
        <v>149.76</v>
      </c>
      <c r="N178" s="608">
        <v>45869</v>
      </c>
      <c r="O178" s="605">
        <f t="shared" si="2"/>
        <v>3</v>
      </c>
      <c r="P178" s="607" t="s">
        <v>850</v>
      </c>
      <c r="Q178" s="607"/>
      <c r="R178" s="607" t="s">
        <v>790</v>
      </c>
      <c r="S178" s="603" t="s">
        <v>28</v>
      </c>
    </row>
    <row r="179" spans="1:19" s="601" customFormat="1" ht="38.25" x14ac:dyDescent="0.25">
      <c r="A179" s="600">
        <v>193</v>
      </c>
      <c r="B179" s="607">
        <v>178</v>
      </c>
      <c r="C179" s="607" t="s">
        <v>125</v>
      </c>
      <c r="D179" s="607" t="s">
        <v>805</v>
      </c>
      <c r="E179" s="607" t="s">
        <v>805</v>
      </c>
      <c r="F179" s="607">
        <v>293337</v>
      </c>
      <c r="G179" s="607" t="s">
        <v>466</v>
      </c>
      <c r="H179" s="607">
        <v>12</v>
      </c>
      <c r="I179" s="607" t="s">
        <v>467</v>
      </c>
      <c r="J179" s="605">
        <v>3003</v>
      </c>
      <c r="K179" s="605"/>
      <c r="L179" s="605" t="s">
        <v>795</v>
      </c>
      <c r="M179" s="708">
        <v>107.33</v>
      </c>
      <c r="N179" s="608">
        <v>45869</v>
      </c>
      <c r="O179" s="605">
        <f t="shared" si="2"/>
        <v>3</v>
      </c>
      <c r="P179" s="607" t="s">
        <v>850</v>
      </c>
      <c r="Q179" s="607"/>
      <c r="R179" s="607" t="s">
        <v>790</v>
      </c>
      <c r="S179" s="603" t="s">
        <v>28</v>
      </c>
    </row>
    <row r="180" spans="1:19" s="601" customFormat="1" ht="38.25" x14ac:dyDescent="0.25">
      <c r="A180" s="600">
        <v>36</v>
      </c>
      <c r="B180" s="607">
        <v>179</v>
      </c>
      <c r="C180" s="607" t="s">
        <v>221</v>
      </c>
      <c r="D180" s="603" t="s">
        <v>814</v>
      </c>
      <c r="E180" s="603" t="s">
        <v>814</v>
      </c>
      <c r="F180" s="607">
        <v>290600</v>
      </c>
      <c r="G180" s="607" t="s">
        <v>222</v>
      </c>
      <c r="H180" s="607">
        <v>23</v>
      </c>
      <c r="I180" s="616" t="s">
        <v>223</v>
      </c>
      <c r="J180" s="605">
        <v>3015</v>
      </c>
      <c r="K180" s="605"/>
      <c r="L180" s="605" t="s">
        <v>795</v>
      </c>
      <c r="M180" s="621">
        <v>3571.44</v>
      </c>
      <c r="N180" s="608">
        <v>45898</v>
      </c>
      <c r="O180" s="605">
        <f t="shared" si="2"/>
        <v>3</v>
      </c>
      <c r="P180" s="607" t="s">
        <v>850</v>
      </c>
      <c r="Q180" s="607"/>
      <c r="R180" s="607" t="s">
        <v>790</v>
      </c>
      <c r="S180" s="624" t="s">
        <v>28</v>
      </c>
    </row>
    <row r="181" spans="1:19" s="601" customFormat="1" x14ac:dyDescent="0.25">
      <c r="A181" s="600">
        <v>37</v>
      </c>
      <c r="B181" s="607">
        <v>180</v>
      </c>
      <c r="C181" s="607" t="s">
        <v>221</v>
      </c>
      <c r="D181" s="603" t="s">
        <v>814</v>
      </c>
      <c r="E181" s="603" t="s">
        <v>814</v>
      </c>
      <c r="F181" s="607">
        <v>290600</v>
      </c>
      <c r="G181" s="603" t="s">
        <v>224</v>
      </c>
      <c r="H181" s="603">
        <v>20</v>
      </c>
      <c r="I181" s="616"/>
      <c r="J181" s="604">
        <v>3020</v>
      </c>
      <c r="K181" s="604"/>
      <c r="L181" s="605" t="s">
        <v>795</v>
      </c>
      <c r="M181" s="707">
        <v>9316.7999999999993</v>
      </c>
      <c r="N181" s="608">
        <v>45898</v>
      </c>
      <c r="O181" s="605">
        <f t="shared" si="2"/>
        <v>3</v>
      </c>
      <c r="P181" s="607" t="s">
        <v>850</v>
      </c>
      <c r="Q181" s="607"/>
      <c r="R181" s="607" t="s">
        <v>790</v>
      </c>
      <c r="S181" s="624" t="s">
        <v>28</v>
      </c>
    </row>
    <row r="182" spans="1:19" s="601" customFormat="1" x14ac:dyDescent="0.25">
      <c r="A182" s="600">
        <v>38</v>
      </c>
      <c r="B182" s="607">
        <v>181</v>
      </c>
      <c r="C182" s="607" t="s">
        <v>221</v>
      </c>
      <c r="D182" s="603" t="s">
        <v>814</v>
      </c>
      <c r="E182" s="603" t="s">
        <v>814</v>
      </c>
      <c r="F182" s="607">
        <v>290600</v>
      </c>
      <c r="G182" s="603" t="s">
        <v>225</v>
      </c>
      <c r="H182" s="603">
        <v>10</v>
      </c>
      <c r="I182" s="616"/>
      <c r="J182" s="604">
        <v>3024</v>
      </c>
      <c r="K182" s="604"/>
      <c r="L182" s="605" t="s">
        <v>795</v>
      </c>
      <c r="M182" s="707">
        <v>2070.4</v>
      </c>
      <c r="N182" s="608">
        <v>45898</v>
      </c>
      <c r="O182" s="605">
        <f t="shared" si="2"/>
        <v>3</v>
      </c>
      <c r="P182" s="607" t="s">
        <v>850</v>
      </c>
      <c r="Q182" s="607"/>
      <c r="R182" s="607" t="s">
        <v>790</v>
      </c>
      <c r="S182" s="624" t="s">
        <v>28</v>
      </c>
    </row>
    <row r="183" spans="1:19" s="601" customFormat="1" ht="25.5" x14ac:dyDescent="0.25">
      <c r="A183" s="600">
        <v>292</v>
      </c>
      <c r="B183" s="607">
        <v>182</v>
      </c>
      <c r="C183" s="607" t="s">
        <v>127</v>
      </c>
      <c r="D183" s="607" t="s">
        <v>809</v>
      </c>
      <c r="E183" s="607" t="s">
        <v>809</v>
      </c>
      <c r="F183" s="607">
        <v>302263</v>
      </c>
      <c r="G183" s="607" t="s">
        <v>628</v>
      </c>
      <c r="H183" s="607" t="s">
        <v>114</v>
      </c>
      <c r="I183" s="607" t="s">
        <v>629</v>
      </c>
      <c r="J183" s="605">
        <v>3016</v>
      </c>
      <c r="K183" s="605"/>
      <c r="L183" s="605" t="s">
        <v>795</v>
      </c>
      <c r="M183" s="621">
        <v>8740</v>
      </c>
      <c r="N183" s="608">
        <v>45930</v>
      </c>
      <c r="O183" s="605">
        <f t="shared" si="2"/>
        <v>3</v>
      </c>
      <c r="P183" s="607" t="s">
        <v>850</v>
      </c>
      <c r="Q183" s="607"/>
      <c r="R183" s="607" t="s">
        <v>790</v>
      </c>
      <c r="S183" s="603" t="s">
        <v>28</v>
      </c>
    </row>
    <row r="184" spans="1:19" s="601" customFormat="1" ht="25.5" x14ac:dyDescent="0.25">
      <c r="A184" s="600">
        <v>293</v>
      </c>
      <c r="B184" s="607">
        <v>183</v>
      </c>
      <c r="C184" s="607" t="s">
        <v>127</v>
      </c>
      <c r="D184" s="607" t="s">
        <v>809</v>
      </c>
      <c r="E184" s="607" t="s">
        <v>809</v>
      </c>
      <c r="F184" s="607">
        <v>302263</v>
      </c>
      <c r="G184" s="607" t="s">
        <v>628</v>
      </c>
      <c r="H184" s="607" t="s">
        <v>114</v>
      </c>
      <c r="I184" s="607" t="s">
        <v>629</v>
      </c>
      <c r="J184" s="605">
        <v>3020</v>
      </c>
      <c r="K184" s="605"/>
      <c r="L184" s="605" t="s">
        <v>795</v>
      </c>
      <c r="M184" s="621">
        <v>1840</v>
      </c>
      <c r="N184" s="608">
        <v>45930</v>
      </c>
      <c r="O184" s="605">
        <f t="shared" si="2"/>
        <v>3</v>
      </c>
      <c r="P184" s="607" t="s">
        <v>850</v>
      </c>
      <c r="Q184" s="607"/>
      <c r="R184" s="607" t="s">
        <v>790</v>
      </c>
      <c r="S184" s="603" t="s">
        <v>28</v>
      </c>
    </row>
    <row r="185" spans="1:19" s="601" customFormat="1" ht="140.25" x14ac:dyDescent="0.25">
      <c r="A185" s="600">
        <v>268</v>
      </c>
      <c r="B185" s="607">
        <v>184</v>
      </c>
      <c r="C185" s="607" t="s">
        <v>139</v>
      </c>
      <c r="D185" s="607" t="s">
        <v>801</v>
      </c>
      <c r="E185" s="607" t="s">
        <v>801</v>
      </c>
      <c r="F185" s="607">
        <v>297501</v>
      </c>
      <c r="G185" s="607" t="s">
        <v>578</v>
      </c>
      <c r="H185" s="607" t="s">
        <v>114</v>
      </c>
      <c r="I185" s="607" t="s">
        <v>579</v>
      </c>
      <c r="J185" s="605">
        <v>3023</v>
      </c>
      <c r="K185" s="605"/>
      <c r="L185" s="605" t="s">
        <v>795</v>
      </c>
      <c r="M185" s="621">
        <v>1992.45</v>
      </c>
      <c r="N185" s="608">
        <v>45996</v>
      </c>
      <c r="O185" s="605">
        <f t="shared" si="2"/>
        <v>4</v>
      </c>
      <c r="P185" s="607" t="s">
        <v>850</v>
      </c>
      <c r="Q185" s="607"/>
      <c r="R185" s="607" t="s">
        <v>790</v>
      </c>
      <c r="S185" s="603" t="s">
        <v>28</v>
      </c>
    </row>
    <row r="186" spans="1:19" s="601" customFormat="1" ht="114.75" x14ac:dyDescent="0.25">
      <c r="A186" s="600">
        <v>25</v>
      </c>
      <c r="B186" s="607">
        <v>185</v>
      </c>
      <c r="C186" s="603" t="s">
        <v>133</v>
      </c>
      <c r="D186" s="603" t="s">
        <v>814</v>
      </c>
      <c r="E186" s="603" t="s">
        <v>814</v>
      </c>
      <c r="F186" s="603">
        <v>290645</v>
      </c>
      <c r="G186" s="603" t="s">
        <v>204</v>
      </c>
      <c r="H186" s="603">
        <v>2000</v>
      </c>
      <c r="I186" s="603" t="s">
        <v>205</v>
      </c>
      <c r="J186" s="604">
        <v>3931</v>
      </c>
      <c r="K186" s="604"/>
      <c r="L186" s="605" t="s">
        <v>796</v>
      </c>
      <c r="M186" s="707">
        <v>7246.4</v>
      </c>
      <c r="N186" s="606">
        <v>45716</v>
      </c>
      <c r="O186" s="605">
        <f t="shared" si="2"/>
        <v>1</v>
      </c>
      <c r="P186" s="607" t="s">
        <v>850</v>
      </c>
      <c r="Q186" s="607"/>
      <c r="R186" s="607" t="s">
        <v>790</v>
      </c>
      <c r="S186" s="624" t="s">
        <v>28</v>
      </c>
    </row>
    <row r="187" spans="1:19" s="601" customFormat="1" ht="114.75" x14ac:dyDescent="0.25">
      <c r="A187" s="600">
        <v>26</v>
      </c>
      <c r="B187" s="607">
        <v>186</v>
      </c>
      <c r="C187" s="603" t="s">
        <v>133</v>
      </c>
      <c r="D187" s="603" t="s">
        <v>814</v>
      </c>
      <c r="E187" s="603" t="s">
        <v>814</v>
      </c>
      <c r="F187" s="603">
        <v>290645</v>
      </c>
      <c r="G187" s="603" t="s">
        <v>206</v>
      </c>
      <c r="H187" s="603">
        <v>2000</v>
      </c>
      <c r="I187" s="603" t="s">
        <v>205</v>
      </c>
      <c r="J187" s="604">
        <v>3931</v>
      </c>
      <c r="K187" s="604"/>
      <c r="L187" s="605" t="s">
        <v>796</v>
      </c>
      <c r="M187" s="707">
        <v>16563.2</v>
      </c>
      <c r="N187" s="606">
        <v>45716</v>
      </c>
      <c r="O187" s="605">
        <f t="shared" si="2"/>
        <v>1</v>
      </c>
      <c r="P187" s="607" t="s">
        <v>850</v>
      </c>
      <c r="Q187" s="607"/>
      <c r="R187" s="607" t="s">
        <v>790</v>
      </c>
      <c r="S187" s="624" t="s">
        <v>28</v>
      </c>
    </row>
    <row r="188" spans="1:19" s="601" customFormat="1" ht="114.75" x14ac:dyDescent="0.25">
      <c r="A188" s="600">
        <v>28</v>
      </c>
      <c r="B188" s="607">
        <v>187</v>
      </c>
      <c r="C188" s="603" t="s">
        <v>133</v>
      </c>
      <c r="D188" s="603" t="s">
        <v>814</v>
      </c>
      <c r="E188" s="603" t="s">
        <v>814</v>
      </c>
      <c r="F188" s="603">
        <v>290645</v>
      </c>
      <c r="G188" s="607" t="s">
        <v>208</v>
      </c>
      <c r="H188" s="607">
        <v>3000</v>
      </c>
      <c r="I188" s="603" t="s">
        <v>205</v>
      </c>
      <c r="J188" s="605">
        <v>3931</v>
      </c>
      <c r="K188" s="605"/>
      <c r="L188" s="605" t="s">
        <v>796</v>
      </c>
      <c r="M188" s="621">
        <v>2484.48</v>
      </c>
      <c r="N188" s="606">
        <v>45716</v>
      </c>
      <c r="O188" s="605">
        <f t="shared" si="2"/>
        <v>1</v>
      </c>
      <c r="P188" s="607" t="s">
        <v>850</v>
      </c>
      <c r="Q188" s="607"/>
      <c r="R188" s="607" t="s">
        <v>790</v>
      </c>
      <c r="S188" s="624" t="s">
        <v>28</v>
      </c>
    </row>
    <row r="189" spans="1:19" s="601" customFormat="1" ht="51" x14ac:dyDescent="0.25">
      <c r="A189" s="600">
        <v>421</v>
      </c>
      <c r="B189" s="607">
        <v>188</v>
      </c>
      <c r="C189" s="607" t="s">
        <v>745</v>
      </c>
      <c r="D189" s="607" t="s">
        <v>800</v>
      </c>
      <c r="E189" s="607" t="s">
        <v>800</v>
      </c>
      <c r="F189" s="607">
        <v>305107</v>
      </c>
      <c r="G189" s="607" t="s">
        <v>787</v>
      </c>
      <c r="H189" s="607" t="s">
        <v>114</v>
      </c>
      <c r="I189" s="607" t="s">
        <v>760</v>
      </c>
      <c r="J189" s="605"/>
      <c r="K189" s="605"/>
      <c r="L189" s="605" t="s">
        <v>796</v>
      </c>
      <c r="M189" s="621">
        <v>6000</v>
      </c>
      <c r="N189" s="608">
        <v>45716</v>
      </c>
      <c r="O189" s="605">
        <f t="shared" si="2"/>
        <v>1</v>
      </c>
      <c r="P189" s="607" t="s">
        <v>850</v>
      </c>
      <c r="Q189" s="607"/>
      <c r="R189" s="607" t="s">
        <v>790</v>
      </c>
      <c r="S189" s="603" t="s">
        <v>28</v>
      </c>
    </row>
    <row r="190" spans="1:19" s="601" customFormat="1" ht="38.25" x14ac:dyDescent="0.25">
      <c r="A190" s="600">
        <v>279</v>
      </c>
      <c r="B190" s="607">
        <v>189</v>
      </c>
      <c r="C190" s="607" t="s">
        <v>131</v>
      </c>
      <c r="D190" s="607" t="s">
        <v>800</v>
      </c>
      <c r="E190" s="607" t="s">
        <v>800</v>
      </c>
      <c r="F190" s="607">
        <v>286702</v>
      </c>
      <c r="G190" s="607" t="s">
        <v>597</v>
      </c>
      <c r="H190" s="607" t="s">
        <v>114</v>
      </c>
      <c r="I190" s="607" t="s">
        <v>598</v>
      </c>
      <c r="J190" s="605"/>
      <c r="K190" s="605"/>
      <c r="L190" s="605" t="s">
        <v>796</v>
      </c>
      <c r="M190" s="621">
        <v>250000</v>
      </c>
      <c r="N190" s="608">
        <v>45805</v>
      </c>
      <c r="O190" s="605">
        <f t="shared" si="2"/>
        <v>2</v>
      </c>
      <c r="P190" s="607" t="s">
        <v>850</v>
      </c>
      <c r="Q190" s="607"/>
      <c r="R190" s="607" t="s">
        <v>790</v>
      </c>
      <c r="S190" s="603" t="s">
        <v>28</v>
      </c>
    </row>
    <row r="191" spans="1:19" s="601" customFormat="1" ht="89.25" x14ac:dyDescent="0.25">
      <c r="A191" s="600">
        <v>123</v>
      </c>
      <c r="B191" s="607">
        <v>190</v>
      </c>
      <c r="C191" s="607" t="s">
        <v>116</v>
      </c>
      <c r="D191" s="607" t="s">
        <v>803</v>
      </c>
      <c r="E191" s="607" t="s">
        <v>803</v>
      </c>
      <c r="F191" s="607">
        <v>290546</v>
      </c>
      <c r="G191" s="607" t="s">
        <v>347</v>
      </c>
      <c r="H191" s="607">
        <v>16</v>
      </c>
      <c r="I191" s="607" t="s">
        <v>348</v>
      </c>
      <c r="J191" s="605">
        <v>3016</v>
      </c>
      <c r="K191" s="605"/>
      <c r="L191" s="605" t="s">
        <v>796</v>
      </c>
      <c r="M191" s="621">
        <v>38613.269999999997</v>
      </c>
      <c r="N191" s="608">
        <v>45838</v>
      </c>
      <c r="O191" s="605">
        <f t="shared" si="2"/>
        <v>2</v>
      </c>
      <c r="P191" s="607" t="s">
        <v>850</v>
      </c>
      <c r="Q191" s="607"/>
      <c r="R191" s="607" t="s">
        <v>790</v>
      </c>
      <c r="S191" s="603" t="s">
        <v>28</v>
      </c>
    </row>
    <row r="192" spans="1:19" s="601" customFormat="1" ht="25.5" x14ac:dyDescent="0.25">
      <c r="A192" s="600">
        <v>291</v>
      </c>
      <c r="B192" s="607">
        <v>191</v>
      </c>
      <c r="C192" s="607" t="s">
        <v>127</v>
      </c>
      <c r="D192" s="607" t="s">
        <v>809</v>
      </c>
      <c r="E192" s="607" t="s">
        <v>809</v>
      </c>
      <c r="F192" s="607">
        <v>302263</v>
      </c>
      <c r="G192" s="607" t="s">
        <v>628</v>
      </c>
      <c r="H192" s="607" t="s">
        <v>114</v>
      </c>
      <c r="I192" s="607" t="s">
        <v>629</v>
      </c>
      <c r="J192" s="605">
        <v>3005</v>
      </c>
      <c r="K192" s="605"/>
      <c r="L192" s="605" t="s">
        <v>796</v>
      </c>
      <c r="M192" s="621">
        <v>35420</v>
      </c>
      <c r="N192" s="608">
        <v>45930</v>
      </c>
      <c r="O192" s="605">
        <f t="shared" si="2"/>
        <v>3</v>
      </c>
      <c r="P192" s="607" t="s">
        <v>850</v>
      </c>
      <c r="Q192" s="607"/>
      <c r="R192" s="607" t="s">
        <v>790</v>
      </c>
      <c r="S192" s="603" t="s">
        <v>28</v>
      </c>
    </row>
    <row r="193" spans="1:19" s="601" customFormat="1" ht="38.25" customHeight="1" x14ac:dyDescent="0.2">
      <c r="A193" s="600">
        <v>39</v>
      </c>
      <c r="B193" s="607">
        <v>192</v>
      </c>
      <c r="C193" s="607" t="s">
        <v>133</v>
      </c>
      <c r="D193" s="603" t="s">
        <v>814</v>
      </c>
      <c r="E193" s="603" t="s">
        <v>814</v>
      </c>
      <c r="F193" s="617">
        <v>290602</v>
      </c>
      <c r="G193" s="607" t="s">
        <v>226</v>
      </c>
      <c r="H193" s="617">
        <v>159</v>
      </c>
      <c r="I193" s="620" t="s">
        <v>227</v>
      </c>
      <c r="J193" s="605">
        <v>3921</v>
      </c>
      <c r="K193" s="605"/>
      <c r="L193" s="605" t="s">
        <v>796</v>
      </c>
      <c r="M193" s="621">
        <v>60077.83</v>
      </c>
      <c r="N193" s="608">
        <v>45961</v>
      </c>
      <c r="O193" s="605">
        <f t="shared" si="2"/>
        <v>4</v>
      </c>
      <c r="P193" s="607" t="s">
        <v>850</v>
      </c>
      <c r="Q193" s="607"/>
      <c r="R193" s="607" t="s">
        <v>790</v>
      </c>
      <c r="S193" s="624" t="s">
        <v>28</v>
      </c>
    </row>
    <row r="194" spans="1:19" s="601" customFormat="1" ht="178.5" x14ac:dyDescent="0.25">
      <c r="A194" s="600">
        <v>51</v>
      </c>
      <c r="B194" s="607">
        <v>193</v>
      </c>
      <c r="C194" s="603" t="s">
        <v>247</v>
      </c>
      <c r="D194" s="603" t="s">
        <v>815</v>
      </c>
      <c r="E194" s="603" t="s">
        <v>815</v>
      </c>
      <c r="F194" s="603">
        <v>294709</v>
      </c>
      <c r="G194" s="603" t="s">
        <v>248</v>
      </c>
      <c r="H194" s="603">
        <v>6</v>
      </c>
      <c r="I194" s="603" t="s">
        <v>249</v>
      </c>
      <c r="J194" s="604">
        <v>3020</v>
      </c>
      <c r="K194" s="604"/>
      <c r="L194" s="605" t="s">
        <v>795</v>
      </c>
      <c r="M194" s="707">
        <v>48</v>
      </c>
      <c r="N194" s="606">
        <v>45869</v>
      </c>
      <c r="O194" s="605">
        <f t="shared" ref="O194:O257" si="3">ROUNDUP(MONTH(N194)/3,0)</f>
        <v>3</v>
      </c>
      <c r="P194" s="607" t="s">
        <v>850</v>
      </c>
      <c r="Q194" s="607"/>
      <c r="R194" s="607" t="s">
        <v>790</v>
      </c>
      <c r="S194" s="624" t="s">
        <v>29</v>
      </c>
    </row>
    <row r="195" spans="1:19" s="601" customFormat="1" ht="178.5" x14ac:dyDescent="0.25">
      <c r="A195" s="600">
        <v>52</v>
      </c>
      <c r="B195" s="607">
        <v>194</v>
      </c>
      <c r="C195" s="603" t="s">
        <v>247</v>
      </c>
      <c r="D195" s="603" t="s">
        <v>815</v>
      </c>
      <c r="E195" s="603" t="s">
        <v>815</v>
      </c>
      <c r="F195" s="603">
        <v>294709</v>
      </c>
      <c r="G195" s="603" t="s">
        <v>250</v>
      </c>
      <c r="H195" s="603">
        <v>30</v>
      </c>
      <c r="I195" s="603" t="s">
        <v>249</v>
      </c>
      <c r="J195" s="604">
        <v>3017</v>
      </c>
      <c r="K195" s="604"/>
      <c r="L195" s="605" t="s">
        <v>795</v>
      </c>
      <c r="M195" s="707">
        <v>165</v>
      </c>
      <c r="N195" s="606">
        <v>45869</v>
      </c>
      <c r="O195" s="605">
        <f t="shared" si="3"/>
        <v>3</v>
      </c>
      <c r="P195" s="607" t="s">
        <v>850</v>
      </c>
      <c r="Q195" s="607"/>
      <c r="R195" s="607" t="s">
        <v>790</v>
      </c>
      <c r="S195" s="624" t="s">
        <v>29</v>
      </c>
    </row>
    <row r="196" spans="1:19" s="601" customFormat="1" ht="178.5" x14ac:dyDescent="0.25">
      <c r="A196" s="600">
        <v>53</v>
      </c>
      <c r="B196" s="607">
        <v>195</v>
      </c>
      <c r="C196" s="603" t="s">
        <v>247</v>
      </c>
      <c r="D196" s="603" t="s">
        <v>815</v>
      </c>
      <c r="E196" s="603" t="s">
        <v>815</v>
      </c>
      <c r="F196" s="603">
        <v>294709</v>
      </c>
      <c r="G196" s="607" t="s">
        <v>251</v>
      </c>
      <c r="H196" s="607">
        <v>3</v>
      </c>
      <c r="I196" s="603" t="s">
        <v>249</v>
      </c>
      <c r="J196" s="605">
        <v>5209</v>
      </c>
      <c r="K196" s="605"/>
      <c r="L196" s="605" t="s">
        <v>795</v>
      </c>
      <c r="M196" s="621">
        <v>474</v>
      </c>
      <c r="N196" s="608">
        <v>45869</v>
      </c>
      <c r="O196" s="605">
        <f t="shared" si="3"/>
        <v>3</v>
      </c>
      <c r="P196" s="607" t="s">
        <v>850</v>
      </c>
      <c r="Q196" s="607"/>
      <c r="R196" s="607" t="s">
        <v>790</v>
      </c>
      <c r="S196" s="624" t="s">
        <v>29</v>
      </c>
    </row>
    <row r="197" spans="1:19" s="601" customFormat="1" ht="178.5" x14ac:dyDescent="0.25">
      <c r="A197" s="600">
        <v>54</v>
      </c>
      <c r="B197" s="607">
        <v>196</v>
      </c>
      <c r="C197" s="603" t="s">
        <v>247</v>
      </c>
      <c r="D197" s="603" t="s">
        <v>815</v>
      </c>
      <c r="E197" s="603" t="s">
        <v>815</v>
      </c>
      <c r="F197" s="603">
        <v>294709</v>
      </c>
      <c r="G197" s="607" t="s">
        <v>252</v>
      </c>
      <c r="H197" s="607">
        <v>2</v>
      </c>
      <c r="I197" s="603" t="s">
        <v>249</v>
      </c>
      <c r="J197" s="605">
        <v>5209</v>
      </c>
      <c r="K197" s="605"/>
      <c r="L197" s="605" t="s">
        <v>795</v>
      </c>
      <c r="M197" s="621">
        <v>452</v>
      </c>
      <c r="N197" s="608">
        <v>45869</v>
      </c>
      <c r="O197" s="605">
        <f t="shared" si="3"/>
        <v>3</v>
      </c>
      <c r="P197" s="607" t="s">
        <v>850</v>
      </c>
      <c r="Q197" s="607"/>
      <c r="R197" s="607" t="s">
        <v>790</v>
      </c>
      <c r="S197" s="624" t="s">
        <v>29</v>
      </c>
    </row>
    <row r="198" spans="1:19" s="601" customFormat="1" ht="178.5" x14ac:dyDescent="0.25">
      <c r="A198" s="600">
        <v>55</v>
      </c>
      <c r="B198" s="607">
        <v>197</v>
      </c>
      <c r="C198" s="603" t="s">
        <v>247</v>
      </c>
      <c r="D198" s="603" t="s">
        <v>815</v>
      </c>
      <c r="E198" s="603" t="s">
        <v>815</v>
      </c>
      <c r="F198" s="603">
        <v>294709</v>
      </c>
      <c r="G198" s="607" t="s">
        <v>253</v>
      </c>
      <c r="H198" s="607" t="s">
        <v>114</v>
      </c>
      <c r="I198" s="603" t="s">
        <v>249</v>
      </c>
      <c r="J198" s="605">
        <v>3010</v>
      </c>
      <c r="K198" s="605"/>
      <c r="L198" s="605" t="s">
        <v>795</v>
      </c>
      <c r="M198" s="621">
        <v>3500</v>
      </c>
      <c r="N198" s="608">
        <v>45869</v>
      </c>
      <c r="O198" s="605">
        <f t="shared" si="3"/>
        <v>3</v>
      </c>
      <c r="P198" s="607" t="s">
        <v>850</v>
      </c>
      <c r="Q198" s="607"/>
      <c r="R198" s="607" t="s">
        <v>790</v>
      </c>
      <c r="S198" s="624" t="s">
        <v>29</v>
      </c>
    </row>
    <row r="199" spans="1:19" s="601" customFormat="1" ht="178.5" x14ac:dyDescent="0.25">
      <c r="A199" s="600">
        <v>56</v>
      </c>
      <c r="B199" s="607">
        <v>198</v>
      </c>
      <c r="C199" s="603" t="s">
        <v>247</v>
      </c>
      <c r="D199" s="603" t="s">
        <v>815</v>
      </c>
      <c r="E199" s="603" t="s">
        <v>815</v>
      </c>
      <c r="F199" s="603">
        <v>294709</v>
      </c>
      <c r="G199" s="607" t="s">
        <v>254</v>
      </c>
      <c r="H199" s="607" t="s">
        <v>114</v>
      </c>
      <c r="I199" s="603" t="s">
        <v>249</v>
      </c>
      <c r="J199" s="605">
        <v>3012</v>
      </c>
      <c r="K199" s="605"/>
      <c r="L199" s="605" t="s">
        <v>795</v>
      </c>
      <c r="M199" s="621">
        <v>10361</v>
      </c>
      <c r="N199" s="608">
        <v>45869</v>
      </c>
      <c r="O199" s="605">
        <f t="shared" si="3"/>
        <v>3</v>
      </c>
      <c r="P199" s="607" t="s">
        <v>850</v>
      </c>
      <c r="Q199" s="607"/>
      <c r="R199" s="607" t="s">
        <v>790</v>
      </c>
      <c r="S199" s="624" t="s">
        <v>29</v>
      </c>
    </row>
    <row r="200" spans="1:19" s="601" customFormat="1" ht="25.5" x14ac:dyDescent="0.25">
      <c r="A200" s="600">
        <v>304</v>
      </c>
      <c r="B200" s="607">
        <v>199</v>
      </c>
      <c r="C200" s="607" t="s">
        <v>133</v>
      </c>
      <c r="D200" s="603" t="s">
        <v>814</v>
      </c>
      <c r="E200" s="607" t="s">
        <v>809</v>
      </c>
      <c r="F200" s="607">
        <v>318485</v>
      </c>
      <c r="G200" s="716" t="s">
        <v>640</v>
      </c>
      <c r="H200" s="607">
        <v>2</v>
      </c>
      <c r="I200" s="607" t="s">
        <v>641</v>
      </c>
      <c r="J200" s="605">
        <v>5214</v>
      </c>
      <c r="K200" s="605"/>
      <c r="L200" s="605" t="s">
        <v>795</v>
      </c>
      <c r="M200" s="621">
        <v>803.13</v>
      </c>
      <c r="N200" s="608">
        <v>45930</v>
      </c>
      <c r="O200" s="605">
        <f t="shared" si="3"/>
        <v>3</v>
      </c>
      <c r="P200" s="607" t="s">
        <v>850</v>
      </c>
      <c r="Q200" s="607"/>
      <c r="R200" s="607" t="s">
        <v>40</v>
      </c>
      <c r="S200" s="603" t="s">
        <v>37</v>
      </c>
    </row>
    <row r="201" spans="1:19" s="601" customFormat="1" ht="25.5" x14ac:dyDescent="0.25">
      <c r="A201" s="600">
        <v>305</v>
      </c>
      <c r="B201" s="607">
        <v>200</v>
      </c>
      <c r="C201" s="607" t="s">
        <v>643</v>
      </c>
      <c r="D201" s="607" t="s">
        <v>817</v>
      </c>
      <c r="E201" s="607" t="s">
        <v>809</v>
      </c>
      <c r="F201" s="607">
        <v>318485</v>
      </c>
      <c r="G201" s="716" t="s">
        <v>642</v>
      </c>
      <c r="H201" s="607">
        <v>1</v>
      </c>
      <c r="I201" s="607" t="s">
        <v>641</v>
      </c>
      <c r="J201" s="604">
        <v>5214</v>
      </c>
      <c r="K201" s="604"/>
      <c r="L201" s="605" t="s">
        <v>795</v>
      </c>
      <c r="M201" s="621">
        <v>1679.17</v>
      </c>
      <c r="N201" s="608">
        <v>45930</v>
      </c>
      <c r="O201" s="605">
        <f t="shared" si="3"/>
        <v>3</v>
      </c>
      <c r="P201" s="607" t="s">
        <v>850</v>
      </c>
      <c r="Q201" s="607"/>
      <c r="R201" s="607" t="s">
        <v>40</v>
      </c>
      <c r="S201" s="603" t="s">
        <v>37</v>
      </c>
    </row>
    <row r="202" spans="1:19" s="601" customFormat="1" ht="25.5" x14ac:dyDescent="0.25">
      <c r="A202" s="600">
        <v>306</v>
      </c>
      <c r="B202" s="607">
        <v>201</v>
      </c>
      <c r="C202" s="607" t="s">
        <v>645</v>
      </c>
      <c r="D202" s="607" t="s">
        <v>818</v>
      </c>
      <c r="E202" s="607" t="s">
        <v>809</v>
      </c>
      <c r="F202" s="607">
        <v>318485</v>
      </c>
      <c r="G202" s="716" t="s">
        <v>644</v>
      </c>
      <c r="H202" s="607">
        <v>1</v>
      </c>
      <c r="I202" s="607" t="s">
        <v>641</v>
      </c>
      <c r="J202" s="605">
        <v>5214</v>
      </c>
      <c r="K202" s="605"/>
      <c r="L202" s="605" t="s">
        <v>795</v>
      </c>
      <c r="M202" s="621">
        <v>1039.03</v>
      </c>
      <c r="N202" s="608">
        <v>45930</v>
      </c>
      <c r="O202" s="605">
        <f t="shared" si="3"/>
        <v>3</v>
      </c>
      <c r="P202" s="607" t="s">
        <v>850</v>
      </c>
      <c r="Q202" s="607"/>
      <c r="R202" s="607" t="s">
        <v>40</v>
      </c>
      <c r="S202" s="603" t="s">
        <v>37</v>
      </c>
    </row>
    <row r="203" spans="1:19" s="601" customFormat="1" ht="25.5" x14ac:dyDescent="0.25">
      <c r="A203" s="600">
        <v>307</v>
      </c>
      <c r="B203" s="607">
        <v>202</v>
      </c>
      <c r="C203" s="607" t="s">
        <v>643</v>
      </c>
      <c r="D203" s="607" t="s">
        <v>817</v>
      </c>
      <c r="E203" s="607" t="s">
        <v>809</v>
      </c>
      <c r="F203" s="607">
        <v>318485</v>
      </c>
      <c r="G203" s="716" t="s">
        <v>646</v>
      </c>
      <c r="H203" s="607">
        <v>1</v>
      </c>
      <c r="I203" s="607" t="s">
        <v>641</v>
      </c>
      <c r="J203" s="604">
        <v>5214</v>
      </c>
      <c r="K203" s="605"/>
      <c r="L203" s="605" t="s">
        <v>795</v>
      </c>
      <c r="M203" s="621">
        <v>575.07000000000005</v>
      </c>
      <c r="N203" s="608">
        <v>45930</v>
      </c>
      <c r="O203" s="605">
        <f t="shared" si="3"/>
        <v>3</v>
      </c>
      <c r="P203" s="607" t="s">
        <v>850</v>
      </c>
      <c r="Q203" s="607"/>
      <c r="R203" s="607" t="s">
        <v>40</v>
      </c>
      <c r="S203" s="603" t="s">
        <v>37</v>
      </c>
    </row>
    <row r="204" spans="1:19" s="601" customFormat="1" ht="25.5" x14ac:dyDescent="0.25">
      <c r="A204" s="600">
        <v>308</v>
      </c>
      <c r="B204" s="607">
        <v>203</v>
      </c>
      <c r="C204" s="607" t="s">
        <v>647</v>
      </c>
      <c r="D204" s="607" t="s">
        <v>819</v>
      </c>
      <c r="E204" s="607" t="s">
        <v>809</v>
      </c>
      <c r="F204" s="607">
        <v>318485</v>
      </c>
      <c r="G204" s="716" t="s">
        <v>646</v>
      </c>
      <c r="H204" s="607">
        <v>2</v>
      </c>
      <c r="I204" s="607" t="s">
        <v>641</v>
      </c>
      <c r="J204" s="605">
        <v>5214</v>
      </c>
      <c r="K204" s="605"/>
      <c r="L204" s="605" t="s">
        <v>795</v>
      </c>
      <c r="M204" s="621">
        <v>1150.1400000000001</v>
      </c>
      <c r="N204" s="608">
        <v>45930</v>
      </c>
      <c r="O204" s="605">
        <f t="shared" si="3"/>
        <v>3</v>
      </c>
      <c r="P204" s="607" t="s">
        <v>850</v>
      </c>
      <c r="Q204" s="607"/>
      <c r="R204" s="607" t="s">
        <v>40</v>
      </c>
      <c r="S204" s="603" t="s">
        <v>37</v>
      </c>
    </row>
    <row r="205" spans="1:19" s="601" customFormat="1" ht="25.5" x14ac:dyDescent="0.25">
      <c r="A205" s="600">
        <v>309</v>
      </c>
      <c r="B205" s="607">
        <v>204</v>
      </c>
      <c r="C205" s="607" t="s">
        <v>645</v>
      </c>
      <c r="D205" s="607" t="s">
        <v>818</v>
      </c>
      <c r="E205" s="607" t="s">
        <v>809</v>
      </c>
      <c r="F205" s="607">
        <v>318485</v>
      </c>
      <c r="G205" s="716" t="s">
        <v>646</v>
      </c>
      <c r="H205" s="607">
        <v>1</v>
      </c>
      <c r="I205" s="607" t="s">
        <v>641</v>
      </c>
      <c r="J205" s="604">
        <v>5214</v>
      </c>
      <c r="K205" s="605"/>
      <c r="L205" s="605" t="s">
        <v>795</v>
      </c>
      <c r="M205" s="621">
        <v>575.1</v>
      </c>
      <c r="N205" s="608">
        <v>45930</v>
      </c>
      <c r="O205" s="605">
        <f t="shared" si="3"/>
        <v>3</v>
      </c>
      <c r="P205" s="607" t="s">
        <v>850</v>
      </c>
      <c r="Q205" s="607"/>
      <c r="R205" s="607" t="s">
        <v>40</v>
      </c>
      <c r="S205" s="603" t="s">
        <v>37</v>
      </c>
    </row>
    <row r="206" spans="1:19" s="601" customFormat="1" ht="25.5" x14ac:dyDescent="0.25">
      <c r="A206" s="600">
        <v>310</v>
      </c>
      <c r="B206" s="607">
        <v>205</v>
      </c>
      <c r="C206" s="607" t="s">
        <v>643</v>
      </c>
      <c r="D206" s="607" t="s">
        <v>817</v>
      </c>
      <c r="E206" s="607" t="s">
        <v>809</v>
      </c>
      <c r="F206" s="607">
        <v>318485</v>
      </c>
      <c r="G206" s="716" t="s">
        <v>648</v>
      </c>
      <c r="H206" s="607">
        <v>1</v>
      </c>
      <c r="I206" s="607" t="s">
        <v>641</v>
      </c>
      <c r="J206" s="605">
        <v>5214</v>
      </c>
      <c r="K206" s="605"/>
      <c r="L206" s="605" t="s">
        <v>795</v>
      </c>
      <c r="M206" s="621">
        <v>751.49</v>
      </c>
      <c r="N206" s="608">
        <v>45930</v>
      </c>
      <c r="O206" s="605">
        <f t="shared" si="3"/>
        <v>3</v>
      </c>
      <c r="P206" s="607" t="s">
        <v>850</v>
      </c>
      <c r="Q206" s="607"/>
      <c r="R206" s="607" t="s">
        <v>40</v>
      </c>
      <c r="S206" s="603" t="s">
        <v>37</v>
      </c>
    </row>
    <row r="207" spans="1:19" s="601" customFormat="1" ht="25.5" x14ac:dyDescent="0.25">
      <c r="A207" s="600">
        <v>311</v>
      </c>
      <c r="B207" s="607">
        <v>206</v>
      </c>
      <c r="C207" s="607" t="s">
        <v>652</v>
      </c>
      <c r="D207" s="607" t="s">
        <v>820</v>
      </c>
      <c r="E207" s="607" t="s">
        <v>809</v>
      </c>
      <c r="F207" s="607">
        <v>318485</v>
      </c>
      <c r="G207" s="716" t="s">
        <v>649</v>
      </c>
      <c r="H207" s="607">
        <v>3</v>
      </c>
      <c r="I207" s="607" t="s">
        <v>641</v>
      </c>
      <c r="J207" s="605">
        <v>5214</v>
      </c>
      <c r="K207" s="605"/>
      <c r="L207" s="605" t="s">
        <v>795</v>
      </c>
      <c r="M207" s="621">
        <v>2144.89</v>
      </c>
      <c r="N207" s="608">
        <v>45930</v>
      </c>
      <c r="O207" s="605">
        <f t="shared" si="3"/>
        <v>3</v>
      </c>
      <c r="P207" s="607" t="s">
        <v>850</v>
      </c>
      <c r="Q207" s="607"/>
      <c r="R207" s="607" t="s">
        <v>40</v>
      </c>
      <c r="S207" s="603" t="s">
        <v>37</v>
      </c>
    </row>
    <row r="208" spans="1:19" s="601" customFormat="1" ht="25.5" x14ac:dyDescent="0.25">
      <c r="A208" s="600">
        <v>316</v>
      </c>
      <c r="B208" s="607">
        <v>207</v>
      </c>
      <c r="C208" s="607" t="s">
        <v>652</v>
      </c>
      <c r="D208" s="607" t="s">
        <v>822</v>
      </c>
      <c r="E208" s="607" t="s">
        <v>809</v>
      </c>
      <c r="F208" s="607">
        <v>318485</v>
      </c>
      <c r="G208" s="716" t="s">
        <v>650</v>
      </c>
      <c r="H208" s="607">
        <v>1</v>
      </c>
      <c r="I208" s="607" t="s">
        <v>641</v>
      </c>
      <c r="J208" s="605">
        <v>5214</v>
      </c>
      <c r="K208" s="605"/>
      <c r="L208" s="605" t="s">
        <v>795</v>
      </c>
      <c r="M208" s="708">
        <v>638.01</v>
      </c>
      <c r="N208" s="608">
        <v>45930</v>
      </c>
      <c r="O208" s="605">
        <f t="shared" si="3"/>
        <v>3</v>
      </c>
      <c r="P208" s="607" t="s">
        <v>850</v>
      </c>
      <c r="Q208" s="607"/>
      <c r="R208" s="607" t="s">
        <v>40</v>
      </c>
      <c r="S208" s="603" t="s">
        <v>37</v>
      </c>
    </row>
    <row r="209" spans="1:19" s="601" customFormat="1" ht="25.5" x14ac:dyDescent="0.25">
      <c r="A209" s="600">
        <v>317</v>
      </c>
      <c r="B209" s="607">
        <v>208</v>
      </c>
      <c r="C209" s="607" t="s">
        <v>645</v>
      </c>
      <c r="D209" s="607" t="s">
        <v>823</v>
      </c>
      <c r="E209" s="607" t="s">
        <v>809</v>
      </c>
      <c r="F209" s="607">
        <v>318485</v>
      </c>
      <c r="G209" s="716" t="s">
        <v>650</v>
      </c>
      <c r="H209" s="607">
        <v>1</v>
      </c>
      <c r="I209" s="607" t="s">
        <v>641</v>
      </c>
      <c r="J209" s="605">
        <v>5214</v>
      </c>
      <c r="K209" s="605"/>
      <c r="L209" s="605" t="s">
        <v>795</v>
      </c>
      <c r="M209" s="621">
        <v>638.01</v>
      </c>
      <c r="N209" s="608">
        <v>45930</v>
      </c>
      <c r="O209" s="605">
        <f t="shared" si="3"/>
        <v>3</v>
      </c>
      <c r="P209" s="607" t="s">
        <v>850</v>
      </c>
      <c r="Q209" s="607"/>
      <c r="R209" s="607" t="s">
        <v>40</v>
      </c>
      <c r="S209" s="603" t="s">
        <v>37</v>
      </c>
    </row>
    <row r="210" spans="1:19" s="601" customFormat="1" ht="25.5" x14ac:dyDescent="0.25">
      <c r="A210" s="600">
        <v>318</v>
      </c>
      <c r="B210" s="607">
        <v>209</v>
      </c>
      <c r="C210" s="607" t="s">
        <v>652</v>
      </c>
      <c r="D210" s="607" t="s">
        <v>824</v>
      </c>
      <c r="E210" s="607" t="s">
        <v>809</v>
      </c>
      <c r="F210" s="607">
        <v>318485</v>
      </c>
      <c r="G210" s="716" t="s">
        <v>651</v>
      </c>
      <c r="H210" s="607">
        <v>4</v>
      </c>
      <c r="I210" s="607" t="s">
        <v>641</v>
      </c>
      <c r="J210" s="605">
        <v>5214</v>
      </c>
      <c r="K210" s="605"/>
      <c r="L210" s="605" t="s">
        <v>795</v>
      </c>
      <c r="M210" s="621">
        <v>1373.13</v>
      </c>
      <c r="N210" s="608">
        <v>45930</v>
      </c>
      <c r="O210" s="605">
        <f t="shared" si="3"/>
        <v>3</v>
      </c>
      <c r="P210" s="607" t="s">
        <v>850</v>
      </c>
      <c r="Q210" s="607"/>
      <c r="R210" s="607" t="s">
        <v>40</v>
      </c>
      <c r="S210" s="603" t="s">
        <v>37</v>
      </c>
    </row>
    <row r="211" spans="1:19" s="601" customFormat="1" ht="25.5" x14ac:dyDescent="0.25">
      <c r="A211" s="600">
        <v>319</v>
      </c>
      <c r="B211" s="607">
        <v>210</v>
      </c>
      <c r="C211" s="607" t="s">
        <v>645</v>
      </c>
      <c r="D211" s="607" t="s">
        <v>823</v>
      </c>
      <c r="E211" s="607" t="s">
        <v>809</v>
      </c>
      <c r="F211" s="607">
        <v>318485</v>
      </c>
      <c r="G211" s="716" t="s">
        <v>651</v>
      </c>
      <c r="H211" s="607">
        <v>5</v>
      </c>
      <c r="I211" s="607" t="s">
        <v>641</v>
      </c>
      <c r="J211" s="605">
        <v>5214</v>
      </c>
      <c r="K211" s="605"/>
      <c r="L211" s="605" t="s">
        <v>795</v>
      </c>
      <c r="M211" s="621">
        <v>1716.41</v>
      </c>
      <c r="N211" s="608">
        <v>45930</v>
      </c>
      <c r="O211" s="605">
        <f t="shared" si="3"/>
        <v>3</v>
      </c>
      <c r="P211" s="607" t="s">
        <v>850</v>
      </c>
      <c r="Q211" s="607"/>
      <c r="R211" s="607" t="s">
        <v>40</v>
      </c>
      <c r="S211" s="603" t="s">
        <v>37</v>
      </c>
    </row>
    <row r="212" spans="1:19" s="601" customFormat="1" ht="25.5" x14ac:dyDescent="0.25">
      <c r="A212" s="600">
        <v>323</v>
      </c>
      <c r="B212" s="607">
        <v>211</v>
      </c>
      <c r="C212" s="607" t="s">
        <v>680</v>
      </c>
      <c r="D212" s="607" t="s">
        <v>807</v>
      </c>
      <c r="E212" s="607" t="s">
        <v>809</v>
      </c>
      <c r="F212" s="607">
        <v>318485</v>
      </c>
      <c r="G212" s="716" t="s">
        <v>653</v>
      </c>
      <c r="H212" s="607">
        <v>1</v>
      </c>
      <c r="I212" s="607" t="s">
        <v>641</v>
      </c>
      <c r="J212" s="605">
        <v>5214</v>
      </c>
      <c r="K212" s="605"/>
      <c r="L212" s="605" t="s">
        <v>795</v>
      </c>
      <c r="M212" s="621">
        <v>18496.5</v>
      </c>
      <c r="N212" s="608">
        <v>45930</v>
      </c>
      <c r="O212" s="605">
        <f t="shared" si="3"/>
        <v>3</v>
      </c>
      <c r="P212" s="607" t="s">
        <v>850</v>
      </c>
      <c r="Q212" s="607"/>
      <c r="R212" s="607" t="s">
        <v>40</v>
      </c>
      <c r="S212" s="603" t="s">
        <v>37</v>
      </c>
    </row>
    <row r="213" spans="1:19" s="601" customFormat="1" ht="25.5" x14ac:dyDescent="0.25">
      <c r="A213" s="600">
        <v>324</v>
      </c>
      <c r="B213" s="607">
        <v>212</v>
      </c>
      <c r="C213" s="607" t="s">
        <v>680</v>
      </c>
      <c r="D213" s="607" t="s">
        <v>807</v>
      </c>
      <c r="E213" s="607" t="s">
        <v>809</v>
      </c>
      <c r="F213" s="607">
        <v>318485</v>
      </c>
      <c r="G213" s="716" t="s">
        <v>654</v>
      </c>
      <c r="H213" s="607">
        <v>2</v>
      </c>
      <c r="I213" s="607" t="s">
        <v>641</v>
      </c>
      <c r="J213" s="605">
        <v>5214</v>
      </c>
      <c r="K213" s="605"/>
      <c r="L213" s="605" t="s">
        <v>795</v>
      </c>
      <c r="M213" s="621">
        <v>13585</v>
      </c>
      <c r="N213" s="608">
        <v>45930</v>
      </c>
      <c r="O213" s="605">
        <f t="shared" si="3"/>
        <v>3</v>
      </c>
      <c r="P213" s="607" t="s">
        <v>850</v>
      </c>
      <c r="Q213" s="607"/>
      <c r="R213" s="607" t="s">
        <v>40</v>
      </c>
      <c r="S213" s="603" t="s">
        <v>37</v>
      </c>
    </row>
    <row r="214" spans="1:19" s="601" customFormat="1" ht="25.5" x14ac:dyDescent="0.25">
      <c r="A214" s="600">
        <v>325</v>
      </c>
      <c r="B214" s="607">
        <v>213</v>
      </c>
      <c r="C214" s="607" t="s">
        <v>680</v>
      </c>
      <c r="D214" s="607" t="s">
        <v>807</v>
      </c>
      <c r="E214" s="607" t="s">
        <v>809</v>
      </c>
      <c r="F214" s="607">
        <v>318485</v>
      </c>
      <c r="G214" s="716" t="s">
        <v>655</v>
      </c>
      <c r="H214" s="607">
        <v>1</v>
      </c>
      <c r="I214" s="607" t="s">
        <v>641</v>
      </c>
      <c r="J214" s="605">
        <v>5214</v>
      </c>
      <c r="K214" s="605"/>
      <c r="L214" s="605" t="s">
        <v>795</v>
      </c>
      <c r="M214" s="621">
        <v>3135</v>
      </c>
      <c r="N214" s="608">
        <v>45930</v>
      </c>
      <c r="O214" s="605">
        <f t="shared" si="3"/>
        <v>3</v>
      </c>
      <c r="P214" s="607" t="s">
        <v>850</v>
      </c>
      <c r="Q214" s="607"/>
      <c r="R214" s="607" t="s">
        <v>40</v>
      </c>
      <c r="S214" s="603" t="s">
        <v>37</v>
      </c>
    </row>
    <row r="215" spans="1:19" s="601" customFormat="1" ht="25.5" x14ac:dyDescent="0.25">
      <c r="A215" s="600">
        <v>326</v>
      </c>
      <c r="B215" s="607">
        <v>214</v>
      </c>
      <c r="C215" s="607" t="s">
        <v>680</v>
      </c>
      <c r="D215" s="607" t="s">
        <v>807</v>
      </c>
      <c r="E215" s="607" t="s">
        <v>809</v>
      </c>
      <c r="F215" s="607">
        <v>318485</v>
      </c>
      <c r="G215" s="716" t="s">
        <v>656</v>
      </c>
      <c r="H215" s="607">
        <v>11</v>
      </c>
      <c r="I215" s="607" t="s">
        <v>641</v>
      </c>
      <c r="J215" s="605">
        <v>5214</v>
      </c>
      <c r="K215" s="605"/>
      <c r="L215" s="605" t="s">
        <v>795</v>
      </c>
      <c r="M215" s="621">
        <v>72418.5</v>
      </c>
      <c r="N215" s="608">
        <v>45930</v>
      </c>
      <c r="O215" s="605">
        <f t="shared" si="3"/>
        <v>3</v>
      </c>
      <c r="P215" s="607" t="s">
        <v>850</v>
      </c>
      <c r="Q215" s="607"/>
      <c r="R215" s="607" t="s">
        <v>40</v>
      </c>
      <c r="S215" s="603" t="s">
        <v>37</v>
      </c>
    </row>
    <row r="216" spans="1:19" s="601" customFormat="1" ht="25.5" x14ac:dyDescent="0.25">
      <c r="A216" s="600">
        <v>327</v>
      </c>
      <c r="B216" s="607">
        <v>215</v>
      </c>
      <c r="C216" s="607" t="s">
        <v>680</v>
      </c>
      <c r="D216" s="607" t="s">
        <v>807</v>
      </c>
      <c r="E216" s="607" t="s">
        <v>809</v>
      </c>
      <c r="F216" s="607">
        <v>318485</v>
      </c>
      <c r="G216" s="716" t="s">
        <v>657</v>
      </c>
      <c r="H216" s="607">
        <v>1</v>
      </c>
      <c r="I216" s="607" t="s">
        <v>641</v>
      </c>
      <c r="J216" s="605">
        <v>5214</v>
      </c>
      <c r="K216" s="605"/>
      <c r="L216" s="605" t="s">
        <v>795</v>
      </c>
      <c r="M216" s="621">
        <v>156.74</v>
      </c>
      <c r="N216" s="608">
        <v>45930</v>
      </c>
      <c r="O216" s="605">
        <f t="shared" si="3"/>
        <v>3</v>
      </c>
      <c r="P216" s="607" t="s">
        <v>850</v>
      </c>
      <c r="Q216" s="607"/>
      <c r="R216" s="607" t="s">
        <v>40</v>
      </c>
      <c r="S216" s="603" t="s">
        <v>37</v>
      </c>
    </row>
    <row r="217" spans="1:19" s="601" customFormat="1" ht="25.5" x14ac:dyDescent="0.25">
      <c r="A217" s="600">
        <v>328</v>
      </c>
      <c r="B217" s="607">
        <v>216</v>
      </c>
      <c r="C217" s="607" t="s">
        <v>133</v>
      </c>
      <c r="D217" s="603" t="s">
        <v>814</v>
      </c>
      <c r="E217" s="607" t="s">
        <v>809</v>
      </c>
      <c r="F217" s="607">
        <v>318485</v>
      </c>
      <c r="G217" s="716" t="s">
        <v>658</v>
      </c>
      <c r="H217" s="607">
        <v>5</v>
      </c>
      <c r="I217" s="607" t="s">
        <v>641</v>
      </c>
      <c r="J217" s="605">
        <v>5214</v>
      </c>
      <c r="K217" s="605"/>
      <c r="L217" s="605" t="s">
        <v>795</v>
      </c>
      <c r="M217" s="621">
        <v>4552</v>
      </c>
      <c r="N217" s="608">
        <v>45930</v>
      </c>
      <c r="O217" s="605">
        <f t="shared" si="3"/>
        <v>3</v>
      </c>
      <c r="P217" s="607" t="s">
        <v>850</v>
      </c>
      <c r="Q217" s="607"/>
      <c r="R217" s="607" t="s">
        <v>40</v>
      </c>
      <c r="S217" s="603" t="s">
        <v>37</v>
      </c>
    </row>
    <row r="218" spans="1:19" s="601" customFormat="1" ht="25.5" x14ac:dyDescent="0.25">
      <c r="A218" s="600">
        <v>329</v>
      </c>
      <c r="B218" s="607">
        <v>217</v>
      </c>
      <c r="C218" s="607" t="s">
        <v>135</v>
      </c>
      <c r="D218" s="607" t="s">
        <v>804</v>
      </c>
      <c r="E218" s="607" t="s">
        <v>809</v>
      </c>
      <c r="F218" s="607">
        <v>318485</v>
      </c>
      <c r="G218" s="716" t="s">
        <v>659</v>
      </c>
      <c r="H218" s="607">
        <v>25</v>
      </c>
      <c r="I218" s="607" t="s">
        <v>641</v>
      </c>
      <c r="J218" s="605">
        <v>5214</v>
      </c>
      <c r="K218" s="605"/>
      <c r="L218" s="605" t="s">
        <v>795</v>
      </c>
      <c r="M218" s="621">
        <v>51928.23</v>
      </c>
      <c r="N218" s="608">
        <v>45930</v>
      </c>
      <c r="O218" s="605">
        <f t="shared" si="3"/>
        <v>3</v>
      </c>
      <c r="P218" s="607" t="s">
        <v>850</v>
      </c>
      <c r="Q218" s="607"/>
      <c r="R218" s="607" t="s">
        <v>40</v>
      </c>
      <c r="S218" s="603" t="s">
        <v>37</v>
      </c>
    </row>
    <row r="219" spans="1:19" s="601" customFormat="1" ht="38.25" x14ac:dyDescent="0.25">
      <c r="A219" s="600">
        <v>331</v>
      </c>
      <c r="B219" s="607">
        <v>218</v>
      </c>
      <c r="C219" s="607" t="s">
        <v>789</v>
      </c>
      <c r="D219" s="607" t="s">
        <v>825</v>
      </c>
      <c r="E219" s="607" t="s">
        <v>809</v>
      </c>
      <c r="F219" s="607">
        <v>318485</v>
      </c>
      <c r="G219" s="716" t="s">
        <v>651</v>
      </c>
      <c r="H219" s="607">
        <v>8</v>
      </c>
      <c r="I219" s="607" t="s">
        <v>641</v>
      </c>
      <c r="J219" s="605">
        <v>5214</v>
      </c>
      <c r="K219" s="605"/>
      <c r="L219" s="605" t="s">
        <v>795</v>
      </c>
      <c r="M219" s="621">
        <v>2746.26</v>
      </c>
      <c r="N219" s="608">
        <v>45930</v>
      </c>
      <c r="O219" s="605">
        <f t="shared" si="3"/>
        <v>3</v>
      </c>
      <c r="P219" s="607" t="s">
        <v>850</v>
      </c>
      <c r="Q219" s="607"/>
      <c r="R219" s="607" t="s">
        <v>40</v>
      </c>
      <c r="S219" s="603" t="s">
        <v>37</v>
      </c>
    </row>
    <row r="220" spans="1:19" s="601" customFormat="1" ht="38.25" x14ac:dyDescent="0.25">
      <c r="A220" s="600">
        <v>332</v>
      </c>
      <c r="B220" s="607">
        <v>219</v>
      </c>
      <c r="C220" s="607" t="s">
        <v>789</v>
      </c>
      <c r="D220" s="607" t="s">
        <v>825</v>
      </c>
      <c r="E220" s="607" t="s">
        <v>809</v>
      </c>
      <c r="F220" s="607">
        <v>318485</v>
      </c>
      <c r="G220" s="716" t="s">
        <v>128</v>
      </c>
      <c r="H220" s="607">
        <v>1</v>
      </c>
      <c r="I220" s="607" t="s">
        <v>641</v>
      </c>
      <c r="J220" s="605">
        <v>5214</v>
      </c>
      <c r="K220" s="605"/>
      <c r="L220" s="605" t="s">
        <v>795</v>
      </c>
      <c r="M220" s="621">
        <v>1449.5</v>
      </c>
      <c r="N220" s="608">
        <v>45930</v>
      </c>
      <c r="O220" s="605">
        <f t="shared" si="3"/>
        <v>3</v>
      </c>
      <c r="P220" s="607" t="s">
        <v>850</v>
      </c>
      <c r="Q220" s="607"/>
      <c r="R220" s="607" t="s">
        <v>40</v>
      </c>
      <c r="S220" s="603" t="s">
        <v>37</v>
      </c>
    </row>
    <row r="221" spans="1:19" s="601" customFormat="1" ht="25.5" x14ac:dyDescent="0.25">
      <c r="A221" s="600"/>
      <c r="B221" s="607">
        <v>220</v>
      </c>
      <c r="C221" s="607" t="s">
        <v>745</v>
      </c>
      <c r="D221" s="607"/>
      <c r="E221" s="607"/>
      <c r="F221" s="607">
        <v>311155</v>
      </c>
      <c r="G221" s="607" t="s">
        <v>875</v>
      </c>
      <c r="H221" s="607" t="s">
        <v>114</v>
      </c>
      <c r="I221" s="607" t="s">
        <v>876</v>
      </c>
      <c r="J221" s="605">
        <v>3922</v>
      </c>
      <c r="K221" s="605"/>
      <c r="L221" s="605" t="s">
        <v>877</v>
      </c>
      <c r="M221" s="621">
        <v>48000</v>
      </c>
      <c r="N221" s="608">
        <v>45792</v>
      </c>
      <c r="O221" s="605">
        <f t="shared" si="3"/>
        <v>2</v>
      </c>
      <c r="P221" s="607" t="s">
        <v>850</v>
      </c>
      <c r="Q221" s="607"/>
      <c r="R221" s="607" t="s">
        <v>790</v>
      </c>
      <c r="S221" s="603" t="s">
        <v>34</v>
      </c>
    </row>
    <row r="222" spans="1:19" s="601" customFormat="1" ht="63.75" x14ac:dyDescent="0.25">
      <c r="A222" s="600">
        <v>283</v>
      </c>
      <c r="B222" s="607">
        <v>221</v>
      </c>
      <c r="C222" s="607" t="s">
        <v>131</v>
      </c>
      <c r="D222" s="607" t="s">
        <v>800</v>
      </c>
      <c r="E222" s="607" t="s">
        <v>800</v>
      </c>
      <c r="F222" s="607">
        <v>290436</v>
      </c>
      <c r="G222" s="607" t="s">
        <v>605</v>
      </c>
      <c r="H222" s="607" t="s">
        <v>114</v>
      </c>
      <c r="I222" s="607" t="s">
        <v>606</v>
      </c>
      <c r="J222" s="605">
        <v>3922</v>
      </c>
      <c r="K222" s="605"/>
      <c r="L222" s="605" t="s">
        <v>795</v>
      </c>
      <c r="M222" s="621">
        <v>8000</v>
      </c>
      <c r="N222" s="608">
        <v>45838</v>
      </c>
      <c r="O222" s="605">
        <f t="shared" si="3"/>
        <v>2</v>
      </c>
      <c r="P222" s="607" t="s">
        <v>850</v>
      </c>
      <c r="Q222" s="607"/>
      <c r="R222" s="607" t="s">
        <v>790</v>
      </c>
      <c r="S222" s="603" t="s">
        <v>34</v>
      </c>
    </row>
    <row r="223" spans="1:19" s="601" customFormat="1" ht="25.5" x14ac:dyDescent="0.25">
      <c r="A223" s="600">
        <v>285</v>
      </c>
      <c r="B223" s="607">
        <v>222</v>
      </c>
      <c r="C223" s="607" t="s">
        <v>131</v>
      </c>
      <c r="D223" s="607" t="s">
        <v>800</v>
      </c>
      <c r="E223" s="607" t="s">
        <v>800</v>
      </c>
      <c r="F223" s="607">
        <v>301927</v>
      </c>
      <c r="G223" s="607" t="s">
        <v>609</v>
      </c>
      <c r="H223" s="607" t="s">
        <v>114</v>
      </c>
      <c r="I223" s="607" t="s">
        <v>610</v>
      </c>
      <c r="J223" s="605">
        <v>3922</v>
      </c>
      <c r="K223" s="605"/>
      <c r="L223" s="605" t="s">
        <v>795</v>
      </c>
      <c r="M223" s="621">
        <v>108500</v>
      </c>
      <c r="N223" s="608">
        <v>45838</v>
      </c>
      <c r="O223" s="605">
        <f t="shared" si="3"/>
        <v>2</v>
      </c>
      <c r="P223" s="607" t="s">
        <v>850</v>
      </c>
      <c r="Q223" s="621"/>
      <c r="R223" s="607" t="s">
        <v>790</v>
      </c>
      <c r="S223" s="603" t="s">
        <v>34</v>
      </c>
    </row>
    <row r="224" spans="1:19" s="601" customFormat="1" ht="38.25" x14ac:dyDescent="0.25">
      <c r="A224" s="600">
        <v>424</v>
      </c>
      <c r="B224" s="607">
        <v>223</v>
      </c>
      <c r="C224" s="607" t="s">
        <v>745</v>
      </c>
      <c r="D224" s="607" t="s">
        <v>800</v>
      </c>
      <c r="E224" s="607" t="s">
        <v>800</v>
      </c>
      <c r="F224" s="607">
        <v>319700</v>
      </c>
      <c r="G224" s="607" t="s">
        <v>765</v>
      </c>
      <c r="H224" s="607" t="s">
        <v>114</v>
      </c>
      <c r="I224" s="607" t="s">
        <v>769</v>
      </c>
      <c r="J224" s="605">
        <v>3922</v>
      </c>
      <c r="K224" s="605"/>
      <c r="L224" s="605" t="s">
        <v>795</v>
      </c>
      <c r="M224" s="621">
        <v>250000</v>
      </c>
      <c r="N224" s="608">
        <v>45838</v>
      </c>
      <c r="O224" s="605">
        <f t="shared" si="3"/>
        <v>2</v>
      </c>
      <c r="P224" s="607" t="s">
        <v>850</v>
      </c>
      <c r="Q224" s="607"/>
      <c r="R224" s="607" t="s">
        <v>790</v>
      </c>
      <c r="S224" s="603" t="s">
        <v>34</v>
      </c>
    </row>
    <row r="225" spans="1:19" s="601" customFormat="1" ht="38.25" x14ac:dyDescent="0.25">
      <c r="A225" s="600">
        <v>425</v>
      </c>
      <c r="B225" s="607">
        <v>224</v>
      </c>
      <c r="C225" s="607" t="s">
        <v>745</v>
      </c>
      <c r="D225" s="607" t="s">
        <v>800</v>
      </c>
      <c r="E225" s="607" t="s">
        <v>800</v>
      </c>
      <c r="F225" s="607">
        <v>319700</v>
      </c>
      <c r="G225" s="607" t="s">
        <v>766</v>
      </c>
      <c r="H225" s="607" t="s">
        <v>114</v>
      </c>
      <c r="I225" s="607" t="s">
        <v>769</v>
      </c>
      <c r="J225" s="605">
        <v>3922</v>
      </c>
      <c r="K225" s="605"/>
      <c r="L225" s="605" t="s">
        <v>795</v>
      </c>
      <c r="M225" s="621">
        <v>30000</v>
      </c>
      <c r="N225" s="608">
        <v>45838</v>
      </c>
      <c r="O225" s="605">
        <f t="shared" si="3"/>
        <v>2</v>
      </c>
      <c r="P225" s="607" t="s">
        <v>850</v>
      </c>
      <c r="Q225" s="607"/>
      <c r="R225" s="607" t="s">
        <v>790</v>
      </c>
      <c r="S225" s="603" t="s">
        <v>34</v>
      </c>
    </row>
    <row r="226" spans="1:19" s="601" customFormat="1" ht="38.25" x14ac:dyDescent="0.25">
      <c r="A226" s="600">
        <v>426</v>
      </c>
      <c r="B226" s="607">
        <v>225</v>
      </c>
      <c r="C226" s="607" t="s">
        <v>745</v>
      </c>
      <c r="D226" s="607" t="s">
        <v>800</v>
      </c>
      <c r="E226" s="607" t="s">
        <v>800</v>
      </c>
      <c r="F226" s="607">
        <v>319700</v>
      </c>
      <c r="G226" s="607" t="s">
        <v>767</v>
      </c>
      <c r="H226" s="607" t="s">
        <v>114</v>
      </c>
      <c r="I226" s="607" t="s">
        <v>769</v>
      </c>
      <c r="J226" s="605">
        <v>3922</v>
      </c>
      <c r="K226" s="605"/>
      <c r="L226" s="605" t="s">
        <v>795</v>
      </c>
      <c r="M226" s="621">
        <v>12000</v>
      </c>
      <c r="N226" s="608">
        <v>45838</v>
      </c>
      <c r="O226" s="605">
        <f t="shared" si="3"/>
        <v>2</v>
      </c>
      <c r="P226" s="607" t="s">
        <v>850</v>
      </c>
      <c r="Q226" s="607"/>
      <c r="R226" s="607" t="s">
        <v>790</v>
      </c>
      <c r="S226" s="603" t="s">
        <v>34</v>
      </c>
    </row>
    <row r="227" spans="1:19" s="601" customFormat="1" ht="38.25" x14ac:dyDescent="0.25">
      <c r="A227" s="600">
        <v>427</v>
      </c>
      <c r="B227" s="607">
        <v>226</v>
      </c>
      <c r="C227" s="607" t="s">
        <v>745</v>
      </c>
      <c r="D227" s="607" t="s">
        <v>800</v>
      </c>
      <c r="E227" s="607" t="s">
        <v>800</v>
      </c>
      <c r="F227" s="607">
        <v>319700</v>
      </c>
      <c r="G227" s="607" t="s">
        <v>768</v>
      </c>
      <c r="H227" s="607" t="s">
        <v>114</v>
      </c>
      <c r="I227" s="607" t="s">
        <v>769</v>
      </c>
      <c r="J227" s="605">
        <v>3922</v>
      </c>
      <c r="K227" s="605"/>
      <c r="L227" s="605" t="s">
        <v>795</v>
      </c>
      <c r="M227" s="621">
        <v>15000</v>
      </c>
      <c r="N227" s="608">
        <v>45838</v>
      </c>
      <c r="O227" s="605">
        <f t="shared" si="3"/>
        <v>2</v>
      </c>
      <c r="P227" s="607" t="s">
        <v>850</v>
      </c>
      <c r="Q227" s="607"/>
      <c r="R227" s="607" t="s">
        <v>790</v>
      </c>
      <c r="S227" s="603" t="s">
        <v>34</v>
      </c>
    </row>
    <row r="228" spans="1:19" s="601" customFormat="1" ht="153" x14ac:dyDescent="0.25">
      <c r="A228" s="600">
        <v>436</v>
      </c>
      <c r="B228" s="607">
        <v>227</v>
      </c>
      <c r="C228" s="607" t="s">
        <v>131</v>
      </c>
      <c r="D228" s="607" t="s">
        <v>800</v>
      </c>
      <c r="E228" s="607" t="s">
        <v>800</v>
      </c>
      <c r="F228" s="607">
        <v>304395</v>
      </c>
      <c r="G228" s="607" t="s">
        <v>783</v>
      </c>
      <c r="H228" s="607" t="s">
        <v>114</v>
      </c>
      <c r="I228" s="607" t="s">
        <v>784</v>
      </c>
      <c r="J228" s="605">
        <v>3922</v>
      </c>
      <c r="K228" s="605"/>
      <c r="L228" s="605" t="s">
        <v>795</v>
      </c>
      <c r="M228" s="621">
        <v>1300000</v>
      </c>
      <c r="N228" s="608">
        <v>45991</v>
      </c>
      <c r="O228" s="605">
        <f t="shared" si="3"/>
        <v>4</v>
      </c>
      <c r="P228" s="607" t="s">
        <v>850</v>
      </c>
      <c r="Q228" s="607"/>
      <c r="R228" s="607" t="s">
        <v>790</v>
      </c>
      <c r="S228" s="603" t="s">
        <v>34</v>
      </c>
    </row>
    <row r="229" spans="1:19" s="601" customFormat="1" ht="38.25" x14ac:dyDescent="0.25">
      <c r="A229" s="600">
        <v>288</v>
      </c>
      <c r="B229" s="607">
        <v>228</v>
      </c>
      <c r="C229" s="607" t="s">
        <v>131</v>
      </c>
      <c r="D229" s="607" t="s">
        <v>800</v>
      </c>
      <c r="E229" s="607" t="s">
        <v>800</v>
      </c>
      <c r="F229" s="607">
        <v>289798</v>
      </c>
      <c r="G229" s="607" t="s">
        <v>614</v>
      </c>
      <c r="H229" s="607" t="s">
        <v>114</v>
      </c>
      <c r="I229" s="607" t="s">
        <v>615</v>
      </c>
      <c r="J229" s="605">
        <v>3922</v>
      </c>
      <c r="K229" s="605"/>
      <c r="L229" s="605" t="s">
        <v>796</v>
      </c>
      <c r="M229" s="621">
        <v>250000</v>
      </c>
      <c r="N229" s="608">
        <v>45687</v>
      </c>
      <c r="O229" s="605">
        <f t="shared" si="3"/>
        <v>1</v>
      </c>
      <c r="P229" s="607" t="s">
        <v>850</v>
      </c>
      <c r="Q229" s="607"/>
      <c r="R229" s="607" t="s">
        <v>790</v>
      </c>
      <c r="S229" s="603" t="s">
        <v>34</v>
      </c>
    </row>
    <row r="230" spans="1:19" s="601" customFormat="1" ht="25.5" x14ac:dyDescent="0.25">
      <c r="A230" s="600">
        <v>287</v>
      </c>
      <c r="B230" s="607">
        <v>229</v>
      </c>
      <c r="C230" s="607" t="s">
        <v>131</v>
      </c>
      <c r="D230" s="607" t="s">
        <v>800</v>
      </c>
      <c r="E230" s="607" t="s">
        <v>800</v>
      </c>
      <c r="F230" s="607">
        <v>303026</v>
      </c>
      <c r="G230" s="607" t="s">
        <v>612</v>
      </c>
      <c r="H230" s="607" t="s">
        <v>114</v>
      </c>
      <c r="I230" s="607" t="s">
        <v>613</v>
      </c>
      <c r="J230" s="605">
        <v>3922</v>
      </c>
      <c r="K230" s="605"/>
      <c r="L230" s="605" t="s">
        <v>796</v>
      </c>
      <c r="M230" s="621">
        <v>120000</v>
      </c>
      <c r="N230" s="608">
        <v>45809</v>
      </c>
      <c r="O230" s="605">
        <f t="shared" si="3"/>
        <v>2</v>
      </c>
      <c r="P230" s="607" t="s">
        <v>850</v>
      </c>
      <c r="Q230" s="607"/>
      <c r="R230" s="607" t="s">
        <v>790</v>
      </c>
      <c r="S230" s="603" t="s">
        <v>34</v>
      </c>
    </row>
    <row r="231" spans="1:19" s="601" customFormat="1" ht="25.5" x14ac:dyDescent="0.25">
      <c r="A231" s="600">
        <v>289</v>
      </c>
      <c r="B231" s="607">
        <v>230</v>
      </c>
      <c r="C231" s="607" t="s">
        <v>131</v>
      </c>
      <c r="D231" s="607" t="s">
        <v>800</v>
      </c>
      <c r="E231" s="607" t="s">
        <v>800</v>
      </c>
      <c r="F231" s="607">
        <v>296084</v>
      </c>
      <c r="G231" s="607" t="s">
        <v>617</v>
      </c>
      <c r="H231" s="607" t="s">
        <v>114</v>
      </c>
      <c r="I231" s="607" t="s">
        <v>616</v>
      </c>
      <c r="J231" s="605">
        <v>3922</v>
      </c>
      <c r="K231" s="605"/>
      <c r="L231" s="605" t="s">
        <v>796</v>
      </c>
      <c r="M231" s="621">
        <v>2200</v>
      </c>
      <c r="N231" s="608">
        <v>45838</v>
      </c>
      <c r="O231" s="605">
        <f t="shared" si="3"/>
        <v>2</v>
      </c>
      <c r="P231" s="607" t="s">
        <v>850</v>
      </c>
      <c r="Q231" s="607"/>
      <c r="R231" s="607" t="s">
        <v>790</v>
      </c>
      <c r="S231" s="603" t="s">
        <v>34</v>
      </c>
    </row>
    <row r="232" spans="1:19" s="601" customFormat="1" ht="25.5" x14ac:dyDescent="0.25">
      <c r="A232" s="600">
        <v>417</v>
      </c>
      <c r="B232" s="607">
        <v>231</v>
      </c>
      <c r="C232" s="607" t="s">
        <v>745</v>
      </c>
      <c r="D232" s="607" t="s">
        <v>800</v>
      </c>
      <c r="E232" s="607" t="s">
        <v>800</v>
      </c>
      <c r="F232" s="607">
        <v>309702</v>
      </c>
      <c r="G232" s="607" t="s">
        <v>753</v>
      </c>
      <c r="H232" s="607" t="s">
        <v>114</v>
      </c>
      <c r="I232" s="607" t="s">
        <v>752</v>
      </c>
      <c r="J232" s="605">
        <v>3969</v>
      </c>
      <c r="K232" s="605"/>
      <c r="L232" s="605" t="s">
        <v>796</v>
      </c>
      <c r="M232" s="621">
        <v>1200000</v>
      </c>
      <c r="N232" s="608">
        <v>46545</v>
      </c>
      <c r="O232" s="605">
        <f t="shared" si="3"/>
        <v>2</v>
      </c>
      <c r="P232" s="607" t="s">
        <v>850</v>
      </c>
      <c r="Q232" s="607" t="s">
        <v>274</v>
      </c>
      <c r="R232" s="607" t="s">
        <v>790</v>
      </c>
      <c r="S232" s="603" t="s">
        <v>35</v>
      </c>
    </row>
    <row r="233" spans="1:19" s="601" customFormat="1" ht="25.5" x14ac:dyDescent="0.25">
      <c r="A233" s="600">
        <v>418</v>
      </c>
      <c r="B233" s="607">
        <v>232</v>
      </c>
      <c r="C233" s="607" t="s">
        <v>745</v>
      </c>
      <c r="D233" s="607" t="s">
        <v>800</v>
      </c>
      <c r="E233" s="607" t="s">
        <v>800</v>
      </c>
      <c r="F233" s="607">
        <v>305092</v>
      </c>
      <c r="G233" s="607" t="s">
        <v>754</v>
      </c>
      <c r="H233" s="607" t="s">
        <v>114</v>
      </c>
      <c r="I233" s="607" t="s">
        <v>755</v>
      </c>
      <c r="J233" s="605">
        <v>3969</v>
      </c>
      <c r="K233" s="605"/>
      <c r="L233" s="605" t="s">
        <v>797</v>
      </c>
      <c r="M233" s="621">
        <v>178000</v>
      </c>
      <c r="N233" s="608">
        <v>46545</v>
      </c>
      <c r="O233" s="605">
        <f t="shared" si="3"/>
        <v>2</v>
      </c>
      <c r="P233" s="607" t="s">
        <v>850</v>
      </c>
      <c r="Q233" s="607" t="s">
        <v>274</v>
      </c>
      <c r="R233" s="607" t="s">
        <v>790</v>
      </c>
      <c r="S233" s="603" t="s">
        <v>35</v>
      </c>
    </row>
    <row r="234" spans="1:19" s="601" customFormat="1" ht="25.5" x14ac:dyDescent="0.25">
      <c r="A234" s="600">
        <v>419</v>
      </c>
      <c r="B234" s="607">
        <v>233</v>
      </c>
      <c r="C234" s="607" t="s">
        <v>745</v>
      </c>
      <c r="D234" s="607" t="s">
        <v>800</v>
      </c>
      <c r="E234" s="607" t="s">
        <v>800</v>
      </c>
      <c r="F234" s="607">
        <v>309703</v>
      </c>
      <c r="G234" s="607" t="s">
        <v>756</v>
      </c>
      <c r="H234" s="607" t="s">
        <v>114</v>
      </c>
      <c r="I234" s="607" t="s">
        <v>757</v>
      </c>
      <c r="J234" s="605">
        <v>3972</v>
      </c>
      <c r="K234" s="605"/>
      <c r="L234" s="605" t="s">
        <v>797</v>
      </c>
      <c r="M234" s="621">
        <v>568000</v>
      </c>
      <c r="N234" s="608">
        <v>46630</v>
      </c>
      <c r="O234" s="605">
        <f t="shared" si="3"/>
        <v>3</v>
      </c>
      <c r="P234" s="607" t="s">
        <v>850</v>
      </c>
      <c r="Q234" s="607" t="s">
        <v>274</v>
      </c>
      <c r="R234" s="607" t="s">
        <v>790</v>
      </c>
      <c r="S234" s="603" t="s">
        <v>35</v>
      </c>
    </row>
    <row r="235" spans="1:19" s="601" customFormat="1" ht="25.5" x14ac:dyDescent="0.25">
      <c r="A235" s="600">
        <v>277</v>
      </c>
      <c r="B235" s="607">
        <v>234</v>
      </c>
      <c r="C235" s="607" t="s">
        <v>131</v>
      </c>
      <c r="D235" s="607" t="s">
        <v>800</v>
      </c>
      <c r="E235" s="607" t="s">
        <v>800</v>
      </c>
      <c r="F235" s="607">
        <v>282900</v>
      </c>
      <c r="G235" s="607" t="s">
        <v>593</v>
      </c>
      <c r="H235" s="607" t="s">
        <v>114</v>
      </c>
      <c r="I235" s="607" t="s">
        <v>594</v>
      </c>
      <c r="J235" s="605">
        <v>3959</v>
      </c>
      <c r="K235" s="605"/>
      <c r="L235" s="605" t="s">
        <v>795</v>
      </c>
      <c r="M235" s="621">
        <v>4150</v>
      </c>
      <c r="N235" s="608">
        <v>45716</v>
      </c>
      <c r="O235" s="605">
        <f t="shared" si="3"/>
        <v>1</v>
      </c>
      <c r="P235" s="607" t="s">
        <v>850</v>
      </c>
      <c r="Q235" s="607"/>
      <c r="R235" s="607" t="s">
        <v>790</v>
      </c>
      <c r="S235" s="603" t="s">
        <v>31</v>
      </c>
    </row>
    <row r="236" spans="1:19" s="601" customFormat="1" ht="38.25" x14ac:dyDescent="0.25">
      <c r="A236" s="600">
        <v>274</v>
      </c>
      <c r="B236" s="607">
        <v>235</v>
      </c>
      <c r="C236" s="607" t="s">
        <v>131</v>
      </c>
      <c r="D236" s="607" t="s">
        <v>800</v>
      </c>
      <c r="E236" s="607" t="s">
        <v>800</v>
      </c>
      <c r="F236" s="607">
        <v>282889</v>
      </c>
      <c r="G236" s="607" t="s">
        <v>591</v>
      </c>
      <c r="H236" s="607" t="s">
        <v>114</v>
      </c>
      <c r="I236" s="607" t="s">
        <v>587</v>
      </c>
      <c r="J236" s="605">
        <v>3999</v>
      </c>
      <c r="K236" s="605"/>
      <c r="L236" s="605" t="s">
        <v>795</v>
      </c>
      <c r="M236" s="621">
        <v>15200</v>
      </c>
      <c r="N236" s="608">
        <v>45823</v>
      </c>
      <c r="O236" s="605">
        <f t="shared" si="3"/>
        <v>2</v>
      </c>
      <c r="P236" s="607" t="s">
        <v>850</v>
      </c>
      <c r="Q236" s="607"/>
      <c r="R236" s="607" t="s">
        <v>790</v>
      </c>
      <c r="S236" s="603" t="s">
        <v>31</v>
      </c>
    </row>
    <row r="237" spans="1:19" s="601" customFormat="1" ht="25.5" x14ac:dyDescent="0.25">
      <c r="A237" s="600">
        <v>275</v>
      </c>
      <c r="B237" s="607">
        <v>236</v>
      </c>
      <c r="C237" s="607" t="s">
        <v>131</v>
      </c>
      <c r="D237" s="607" t="s">
        <v>800</v>
      </c>
      <c r="E237" s="607" t="s">
        <v>800</v>
      </c>
      <c r="F237" s="607">
        <v>282897</v>
      </c>
      <c r="G237" s="607" t="s">
        <v>592</v>
      </c>
      <c r="H237" s="607" t="s">
        <v>114</v>
      </c>
      <c r="I237" s="607" t="s">
        <v>588</v>
      </c>
      <c r="J237" s="605">
        <v>3999</v>
      </c>
      <c r="K237" s="605"/>
      <c r="L237" s="605" t="s">
        <v>795</v>
      </c>
      <c r="M237" s="621">
        <v>45000</v>
      </c>
      <c r="N237" s="608">
        <v>45838</v>
      </c>
      <c r="O237" s="605">
        <f t="shared" si="3"/>
        <v>2</v>
      </c>
      <c r="P237" s="607" t="s">
        <v>850</v>
      </c>
      <c r="Q237" s="607"/>
      <c r="R237" s="607" t="s">
        <v>790</v>
      </c>
      <c r="S237" s="603" t="s">
        <v>31</v>
      </c>
    </row>
    <row r="238" spans="1:19" s="601" customFormat="1" ht="51" x14ac:dyDescent="0.25">
      <c r="A238" s="600">
        <v>430</v>
      </c>
      <c r="B238" s="607">
        <v>237</v>
      </c>
      <c r="C238" s="607" t="s">
        <v>745</v>
      </c>
      <c r="D238" s="607" t="s">
        <v>800</v>
      </c>
      <c r="E238" s="607" t="s">
        <v>800</v>
      </c>
      <c r="F238" s="607">
        <v>296093</v>
      </c>
      <c r="G238" s="607" t="s">
        <v>865</v>
      </c>
      <c r="H238" s="607" t="s">
        <v>114</v>
      </c>
      <c r="I238" s="607" t="s">
        <v>771</v>
      </c>
      <c r="J238" s="605">
        <v>3922</v>
      </c>
      <c r="K238" s="605"/>
      <c r="L238" s="605" t="s">
        <v>795</v>
      </c>
      <c r="M238" s="621">
        <v>4250</v>
      </c>
      <c r="N238" s="608">
        <v>45838</v>
      </c>
      <c r="O238" s="605">
        <f t="shared" si="3"/>
        <v>2</v>
      </c>
      <c r="P238" s="607" t="s">
        <v>850</v>
      </c>
      <c r="Q238" s="607"/>
      <c r="R238" s="607" t="s">
        <v>790</v>
      </c>
      <c r="S238" s="603" t="s">
        <v>31</v>
      </c>
    </row>
    <row r="239" spans="1:19" s="601" customFormat="1" ht="25.5" x14ac:dyDescent="0.25">
      <c r="A239" s="600">
        <v>282</v>
      </c>
      <c r="B239" s="607">
        <v>238</v>
      </c>
      <c r="C239" s="607" t="s">
        <v>131</v>
      </c>
      <c r="D239" s="607" t="s">
        <v>800</v>
      </c>
      <c r="E239" s="607" t="s">
        <v>800</v>
      </c>
      <c r="F239" s="607">
        <v>290409</v>
      </c>
      <c r="G239" s="607" t="s">
        <v>603</v>
      </c>
      <c r="H239" s="607">
        <v>150</v>
      </c>
      <c r="I239" s="607" t="s">
        <v>604</v>
      </c>
      <c r="J239" s="605">
        <v>3019</v>
      </c>
      <c r="K239" s="605"/>
      <c r="L239" s="605" t="s">
        <v>795</v>
      </c>
      <c r="M239" s="621">
        <v>6500</v>
      </c>
      <c r="N239" s="608">
        <v>45868</v>
      </c>
      <c r="O239" s="605">
        <f t="shared" si="3"/>
        <v>3</v>
      </c>
      <c r="P239" s="607" t="s">
        <v>850</v>
      </c>
      <c r="Q239" s="607"/>
      <c r="R239" s="607" t="s">
        <v>790</v>
      </c>
      <c r="S239" s="603" t="s">
        <v>31</v>
      </c>
    </row>
    <row r="240" spans="1:19" s="601" customFormat="1" ht="38.25" x14ac:dyDescent="0.25">
      <c r="A240" s="600">
        <v>303</v>
      </c>
      <c r="B240" s="607">
        <v>239</v>
      </c>
      <c r="C240" s="607" t="s">
        <v>631</v>
      </c>
      <c r="D240" s="607" t="s">
        <v>805</v>
      </c>
      <c r="E240" s="607" t="s">
        <v>809</v>
      </c>
      <c r="F240" s="607">
        <v>295870</v>
      </c>
      <c r="G240" s="607" t="s">
        <v>632</v>
      </c>
      <c r="H240" s="607">
        <v>3</v>
      </c>
      <c r="I240" s="607" t="s">
        <v>633</v>
      </c>
      <c r="J240" s="605">
        <v>3921</v>
      </c>
      <c r="K240" s="605"/>
      <c r="L240" s="605" t="s">
        <v>795</v>
      </c>
      <c r="M240" s="621">
        <v>2100</v>
      </c>
      <c r="N240" s="608">
        <v>45869</v>
      </c>
      <c r="O240" s="605">
        <f t="shared" si="3"/>
        <v>3</v>
      </c>
      <c r="P240" s="607" t="s">
        <v>850</v>
      </c>
      <c r="Q240" s="607"/>
      <c r="R240" s="607" t="s">
        <v>790</v>
      </c>
      <c r="S240" s="603" t="s">
        <v>31</v>
      </c>
    </row>
    <row r="241" spans="1:19" s="601" customFormat="1" ht="153" x14ac:dyDescent="0.25">
      <c r="A241" s="600">
        <v>254</v>
      </c>
      <c r="B241" s="607">
        <v>240</v>
      </c>
      <c r="C241" s="607" t="s">
        <v>132</v>
      </c>
      <c r="D241" s="607" t="s">
        <v>812</v>
      </c>
      <c r="E241" s="607" t="s">
        <v>812</v>
      </c>
      <c r="F241" s="607">
        <v>288507</v>
      </c>
      <c r="G241" s="607" t="s">
        <v>549</v>
      </c>
      <c r="H241" s="607">
        <v>30</v>
      </c>
      <c r="I241" s="607" t="s">
        <v>550</v>
      </c>
      <c r="J241" s="605">
        <v>3001</v>
      </c>
      <c r="K241" s="605"/>
      <c r="L241" s="605" t="s">
        <v>795</v>
      </c>
      <c r="M241" s="621">
        <v>7800</v>
      </c>
      <c r="N241" s="608">
        <v>45884</v>
      </c>
      <c r="O241" s="605">
        <f t="shared" si="3"/>
        <v>3</v>
      </c>
      <c r="P241" s="607" t="s">
        <v>850</v>
      </c>
      <c r="Q241" s="607"/>
      <c r="R241" s="607" t="s">
        <v>790</v>
      </c>
      <c r="S241" s="603" t="s">
        <v>31</v>
      </c>
    </row>
    <row r="242" spans="1:19" s="601" customFormat="1" ht="25.5" x14ac:dyDescent="0.25">
      <c r="A242" s="600">
        <v>358</v>
      </c>
      <c r="B242" s="607">
        <v>241</v>
      </c>
      <c r="C242" s="607" t="s">
        <v>680</v>
      </c>
      <c r="D242" s="607" t="s">
        <v>807</v>
      </c>
      <c r="E242" s="607" t="s">
        <v>827</v>
      </c>
      <c r="F242" s="607">
        <v>303193</v>
      </c>
      <c r="G242" s="607" t="s">
        <v>688</v>
      </c>
      <c r="H242" s="607">
        <v>1</v>
      </c>
      <c r="I242" s="607" t="s">
        <v>690</v>
      </c>
      <c r="J242" s="605">
        <v>3921</v>
      </c>
      <c r="K242" s="605"/>
      <c r="L242" s="605" t="s">
        <v>795</v>
      </c>
      <c r="M242" s="621">
        <v>30000</v>
      </c>
      <c r="N242" s="608">
        <v>45898</v>
      </c>
      <c r="O242" s="605">
        <f t="shared" si="3"/>
        <v>3</v>
      </c>
      <c r="P242" s="607" t="s">
        <v>850</v>
      </c>
      <c r="Q242" s="607"/>
      <c r="R242" s="607" t="s">
        <v>790</v>
      </c>
      <c r="S242" s="603" t="s">
        <v>31</v>
      </c>
    </row>
    <row r="243" spans="1:19" s="601" customFormat="1" ht="25.5" x14ac:dyDescent="0.25">
      <c r="A243" s="600">
        <v>359</v>
      </c>
      <c r="B243" s="607">
        <v>242</v>
      </c>
      <c r="C243" s="607" t="s">
        <v>680</v>
      </c>
      <c r="D243" s="607" t="s">
        <v>807</v>
      </c>
      <c r="E243" s="607" t="s">
        <v>827</v>
      </c>
      <c r="F243" s="607">
        <v>303193</v>
      </c>
      <c r="G243" s="607" t="s">
        <v>689</v>
      </c>
      <c r="H243" s="607">
        <v>1</v>
      </c>
      <c r="I243" s="607" t="s">
        <v>690</v>
      </c>
      <c r="J243" s="605">
        <v>3921</v>
      </c>
      <c r="K243" s="605"/>
      <c r="L243" s="605" t="s">
        <v>795</v>
      </c>
      <c r="M243" s="621">
        <v>36000</v>
      </c>
      <c r="N243" s="608">
        <v>45898</v>
      </c>
      <c r="O243" s="605">
        <f t="shared" si="3"/>
        <v>3</v>
      </c>
      <c r="P243" s="607" t="s">
        <v>850</v>
      </c>
      <c r="Q243" s="607"/>
      <c r="R243" s="607" t="s">
        <v>790</v>
      </c>
      <c r="S243" s="603" t="s">
        <v>31</v>
      </c>
    </row>
    <row r="244" spans="1:19" s="601" customFormat="1" ht="25.5" x14ac:dyDescent="0.25">
      <c r="A244" s="600">
        <v>281</v>
      </c>
      <c r="B244" s="607">
        <v>243</v>
      </c>
      <c r="C244" s="607" t="s">
        <v>131</v>
      </c>
      <c r="D244" s="607" t="s">
        <v>800</v>
      </c>
      <c r="E244" s="607" t="s">
        <v>800</v>
      </c>
      <c r="F244" s="607">
        <v>290042</v>
      </c>
      <c r="G244" s="607" t="s">
        <v>601</v>
      </c>
      <c r="H244" s="607" t="s">
        <v>114</v>
      </c>
      <c r="I244" s="607" t="s">
        <v>602</v>
      </c>
      <c r="J244" s="605">
        <v>3922</v>
      </c>
      <c r="K244" s="605"/>
      <c r="L244" s="605" t="s">
        <v>795</v>
      </c>
      <c r="M244" s="621">
        <v>88000</v>
      </c>
      <c r="N244" s="608">
        <v>45960</v>
      </c>
      <c r="O244" s="605">
        <f t="shared" si="3"/>
        <v>4</v>
      </c>
      <c r="P244" s="607" t="s">
        <v>850</v>
      </c>
      <c r="Q244" s="607"/>
      <c r="R244" s="607" t="s">
        <v>790</v>
      </c>
      <c r="S244" s="603" t="s">
        <v>31</v>
      </c>
    </row>
    <row r="245" spans="1:19" s="601" customFormat="1" ht="38.25" x14ac:dyDescent="0.25">
      <c r="A245" s="600">
        <v>423</v>
      </c>
      <c r="B245" s="607">
        <v>244</v>
      </c>
      <c r="C245" s="607" t="s">
        <v>745</v>
      </c>
      <c r="D245" s="607" t="s">
        <v>800</v>
      </c>
      <c r="E245" s="607" t="s">
        <v>800</v>
      </c>
      <c r="F245" s="607">
        <v>289726</v>
      </c>
      <c r="G245" s="607" t="s">
        <v>763</v>
      </c>
      <c r="H245" s="607" t="s">
        <v>114</v>
      </c>
      <c r="I245" s="607" t="s">
        <v>764</v>
      </c>
      <c r="J245" s="605">
        <v>3922</v>
      </c>
      <c r="K245" s="605"/>
      <c r="L245" s="605" t="s">
        <v>795</v>
      </c>
      <c r="M245" s="621">
        <v>380000</v>
      </c>
      <c r="N245" s="608">
        <v>45991</v>
      </c>
      <c r="O245" s="605">
        <f t="shared" si="3"/>
        <v>4</v>
      </c>
      <c r="P245" s="607" t="s">
        <v>850</v>
      </c>
      <c r="Q245" s="607"/>
      <c r="R245" s="607" t="s">
        <v>790</v>
      </c>
      <c r="S245" s="603" t="s">
        <v>31</v>
      </c>
    </row>
    <row r="246" spans="1:19" s="601" customFormat="1" ht="51" x14ac:dyDescent="0.25">
      <c r="A246" s="600">
        <v>194</v>
      </c>
      <c r="B246" s="607">
        <v>245</v>
      </c>
      <c r="C246" s="607" t="s">
        <v>125</v>
      </c>
      <c r="D246" s="607" t="s">
        <v>805</v>
      </c>
      <c r="E246" s="607" t="s">
        <v>805</v>
      </c>
      <c r="F246" s="607">
        <v>293521</v>
      </c>
      <c r="G246" s="607" t="s">
        <v>468</v>
      </c>
      <c r="H246" s="607" t="s">
        <v>114</v>
      </c>
      <c r="I246" s="607" t="s">
        <v>469</v>
      </c>
      <c r="J246" s="605">
        <v>3305</v>
      </c>
      <c r="K246" s="605"/>
      <c r="L246" s="605" t="s">
        <v>795</v>
      </c>
      <c r="M246" s="708">
        <v>12480</v>
      </c>
      <c r="N246" s="608">
        <v>46022</v>
      </c>
      <c r="O246" s="605">
        <f t="shared" si="3"/>
        <v>4</v>
      </c>
      <c r="P246" s="607" t="s">
        <v>850</v>
      </c>
      <c r="Q246" s="607" t="s">
        <v>470</v>
      </c>
      <c r="R246" s="607" t="s">
        <v>790</v>
      </c>
      <c r="S246" s="603" t="s">
        <v>31</v>
      </c>
    </row>
    <row r="247" spans="1:19" s="601" customFormat="1" ht="63.75" x14ac:dyDescent="0.25">
      <c r="A247" s="600">
        <v>272</v>
      </c>
      <c r="B247" s="607">
        <v>246</v>
      </c>
      <c r="C247" s="607" t="s">
        <v>131</v>
      </c>
      <c r="D247" s="607" t="s">
        <v>800</v>
      </c>
      <c r="E247" s="607" t="s">
        <v>800</v>
      </c>
      <c r="F247" s="607">
        <v>282351</v>
      </c>
      <c r="G247" s="607" t="s">
        <v>585</v>
      </c>
      <c r="H247" s="607" t="s">
        <v>114</v>
      </c>
      <c r="I247" s="607" t="s">
        <v>586</v>
      </c>
      <c r="J247" s="605">
        <v>3922</v>
      </c>
      <c r="K247" s="605"/>
      <c r="L247" s="605" t="s">
        <v>796</v>
      </c>
      <c r="M247" s="621">
        <v>35000</v>
      </c>
      <c r="N247" s="608">
        <v>45660</v>
      </c>
      <c r="O247" s="605">
        <f t="shared" si="3"/>
        <v>1</v>
      </c>
      <c r="P247" s="607" t="s">
        <v>850</v>
      </c>
      <c r="Q247" s="607"/>
      <c r="R247" s="607" t="s">
        <v>790</v>
      </c>
      <c r="S247" s="603" t="s">
        <v>31</v>
      </c>
    </row>
    <row r="248" spans="1:19" s="601" customFormat="1" ht="25.5" x14ac:dyDescent="0.25">
      <c r="A248" s="600">
        <v>280</v>
      </c>
      <c r="B248" s="607">
        <v>247</v>
      </c>
      <c r="C248" s="607" t="s">
        <v>131</v>
      </c>
      <c r="D248" s="607" t="s">
        <v>800</v>
      </c>
      <c r="E248" s="607" t="s">
        <v>800</v>
      </c>
      <c r="F248" s="607">
        <v>289679</v>
      </c>
      <c r="G248" s="607" t="s">
        <v>599</v>
      </c>
      <c r="H248" s="607" t="s">
        <v>114</v>
      </c>
      <c r="I248" s="607" t="s">
        <v>600</v>
      </c>
      <c r="J248" s="605">
        <v>4707</v>
      </c>
      <c r="K248" s="605">
        <v>4708</v>
      </c>
      <c r="L248" s="605" t="s">
        <v>796</v>
      </c>
      <c r="M248" s="621">
        <v>1600</v>
      </c>
      <c r="N248" s="608">
        <v>45667</v>
      </c>
      <c r="O248" s="605">
        <f t="shared" si="3"/>
        <v>1</v>
      </c>
      <c r="P248" s="607" t="s">
        <v>850</v>
      </c>
      <c r="Q248" s="607"/>
      <c r="R248" s="607" t="s">
        <v>790</v>
      </c>
      <c r="S248" s="603" t="s">
        <v>31</v>
      </c>
    </row>
    <row r="249" spans="1:19" s="601" customFormat="1" ht="38.25" x14ac:dyDescent="0.25">
      <c r="A249" s="600">
        <v>49</v>
      </c>
      <c r="B249" s="607">
        <v>248</v>
      </c>
      <c r="C249" s="603" t="s">
        <v>133</v>
      </c>
      <c r="D249" s="603" t="s">
        <v>814</v>
      </c>
      <c r="E249" s="603" t="s">
        <v>814</v>
      </c>
      <c r="F249" s="603">
        <v>296378</v>
      </c>
      <c r="G249" s="711" t="s">
        <v>244</v>
      </c>
      <c r="H249" s="712">
        <v>10000</v>
      </c>
      <c r="I249" s="603" t="s">
        <v>245</v>
      </c>
      <c r="J249" s="713">
        <v>3931</v>
      </c>
      <c r="K249" s="713"/>
      <c r="L249" s="605" t="s">
        <v>796</v>
      </c>
      <c r="M249" s="707">
        <v>1590.58</v>
      </c>
      <c r="N249" s="606">
        <v>45688</v>
      </c>
      <c r="O249" s="605">
        <f t="shared" si="3"/>
        <v>1</v>
      </c>
      <c r="P249" s="607" t="s">
        <v>850</v>
      </c>
      <c r="Q249" s="607"/>
      <c r="R249" s="607" t="s">
        <v>790</v>
      </c>
      <c r="S249" s="624" t="s">
        <v>31</v>
      </c>
    </row>
    <row r="250" spans="1:19" s="601" customFormat="1" ht="25.5" x14ac:dyDescent="0.25">
      <c r="A250" s="600">
        <v>256</v>
      </c>
      <c r="B250" s="607">
        <v>249</v>
      </c>
      <c r="C250" s="607" t="s">
        <v>553</v>
      </c>
      <c r="D250" s="607" t="s">
        <v>826</v>
      </c>
      <c r="E250" s="607" t="s">
        <v>826</v>
      </c>
      <c r="F250" s="607">
        <v>298370</v>
      </c>
      <c r="G250" s="607" t="s">
        <v>554</v>
      </c>
      <c r="H250" s="607">
        <v>24</v>
      </c>
      <c r="I250" s="607" t="s">
        <v>555</v>
      </c>
      <c r="J250" s="605">
        <v>3961</v>
      </c>
      <c r="K250" s="605"/>
      <c r="L250" s="605" t="s">
        <v>796</v>
      </c>
      <c r="M250" s="621">
        <v>700</v>
      </c>
      <c r="N250" s="608">
        <v>45688</v>
      </c>
      <c r="O250" s="605">
        <f t="shared" si="3"/>
        <v>1</v>
      </c>
      <c r="P250" s="607" t="s">
        <v>850</v>
      </c>
      <c r="Q250" s="607"/>
      <c r="R250" s="607" t="s">
        <v>790</v>
      </c>
      <c r="S250" s="603" t="s">
        <v>31</v>
      </c>
    </row>
    <row r="251" spans="1:19" s="601" customFormat="1" ht="51" x14ac:dyDescent="0.25">
      <c r="A251" s="600">
        <v>42</v>
      </c>
      <c r="B251" s="607">
        <v>250</v>
      </c>
      <c r="C251" s="603" t="s">
        <v>139</v>
      </c>
      <c r="D251" s="603" t="s">
        <v>801</v>
      </c>
      <c r="E251" s="603" t="s">
        <v>801</v>
      </c>
      <c r="F251" s="603">
        <v>288792</v>
      </c>
      <c r="G251" s="603" t="s">
        <v>231</v>
      </c>
      <c r="H251" s="603" t="s">
        <v>114</v>
      </c>
      <c r="I251" s="603" t="s">
        <v>232</v>
      </c>
      <c r="J251" s="604">
        <v>3702</v>
      </c>
      <c r="K251" s="604"/>
      <c r="L251" s="605" t="s">
        <v>796</v>
      </c>
      <c r="M251" s="707">
        <v>7980</v>
      </c>
      <c r="N251" s="606">
        <v>45702</v>
      </c>
      <c r="O251" s="605">
        <f t="shared" si="3"/>
        <v>1</v>
      </c>
      <c r="P251" s="607" t="s">
        <v>850</v>
      </c>
      <c r="Q251" s="607"/>
      <c r="R251" s="607" t="s">
        <v>790</v>
      </c>
      <c r="S251" s="624" t="s">
        <v>31</v>
      </c>
    </row>
    <row r="252" spans="1:19" s="601" customFormat="1" ht="25.5" x14ac:dyDescent="0.25">
      <c r="A252" s="600">
        <v>413</v>
      </c>
      <c r="B252" s="607">
        <v>251</v>
      </c>
      <c r="C252" s="607" t="s">
        <v>142</v>
      </c>
      <c r="D252" s="607" t="s">
        <v>799</v>
      </c>
      <c r="E252" s="607" t="s">
        <v>799</v>
      </c>
      <c r="F252" s="607">
        <v>296421</v>
      </c>
      <c r="G252" s="607" t="s">
        <v>739</v>
      </c>
      <c r="H252" s="607" t="s">
        <v>114</v>
      </c>
      <c r="I252" s="607" t="s">
        <v>740</v>
      </c>
      <c r="J252" s="605">
        <v>3921</v>
      </c>
      <c r="K252" s="605"/>
      <c r="L252" s="605" t="s">
        <v>796</v>
      </c>
      <c r="M252" s="621">
        <v>30000</v>
      </c>
      <c r="N252" s="608">
        <v>45747</v>
      </c>
      <c r="O252" s="605">
        <f t="shared" si="3"/>
        <v>1</v>
      </c>
      <c r="P252" s="607" t="s">
        <v>850</v>
      </c>
      <c r="Q252" s="607"/>
      <c r="R252" s="607" t="s">
        <v>790</v>
      </c>
      <c r="S252" s="603" t="s">
        <v>31</v>
      </c>
    </row>
    <row r="253" spans="1:19" s="601" customFormat="1" ht="25.5" x14ac:dyDescent="0.25">
      <c r="A253" s="600">
        <v>416</v>
      </c>
      <c r="B253" s="607">
        <v>252</v>
      </c>
      <c r="C253" s="607" t="s">
        <v>745</v>
      </c>
      <c r="D253" s="607" t="s">
        <v>800</v>
      </c>
      <c r="E253" s="607" t="s">
        <v>800</v>
      </c>
      <c r="F253" s="607">
        <v>285466</v>
      </c>
      <c r="G253" s="607" t="s">
        <v>750</v>
      </c>
      <c r="H253" s="607" t="s">
        <v>114</v>
      </c>
      <c r="I253" s="607" t="s">
        <v>751</v>
      </c>
      <c r="J253" s="605">
        <v>3961</v>
      </c>
      <c r="K253" s="605"/>
      <c r="L253" s="605" t="s">
        <v>796</v>
      </c>
      <c r="M253" s="621">
        <v>3900</v>
      </c>
      <c r="N253" s="608">
        <v>45777</v>
      </c>
      <c r="O253" s="605">
        <f t="shared" si="3"/>
        <v>2</v>
      </c>
      <c r="P253" s="607" t="s">
        <v>850</v>
      </c>
      <c r="Q253" s="607"/>
      <c r="R253" s="607" t="s">
        <v>790</v>
      </c>
      <c r="S253" s="603" t="s">
        <v>31</v>
      </c>
    </row>
    <row r="254" spans="1:19" s="601" customFormat="1" ht="63.75" x14ac:dyDescent="0.25">
      <c r="A254" s="600">
        <v>252</v>
      </c>
      <c r="B254" s="607">
        <v>253</v>
      </c>
      <c r="C254" s="607" t="s">
        <v>143</v>
      </c>
      <c r="D254" s="607" t="s">
        <v>800</v>
      </c>
      <c r="E254" s="607" t="s">
        <v>800</v>
      </c>
      <c r="F254" s="607">
        <v>285514</v>
      </c>
      <c r="G254" s="607" t="s">
        <v>544</v>
      </c>
      <c r="H254" s="607" t="s">
        <v>114</v>
      </c>
      <c r="I254" s="607" t="s">
        <v>545</v>
      </c>
      <c r="J254" s="605">
        <v>3999</v>
      </c>
      <c r="K254" s="605"/>
      <c r="L254" s="605" t="s">
        <v>796</v>
      </c>
      <c r="M254" s="621">
        <v>135584.17000000001</v>
      </c>
      <c r="N254" s="608">
        <v>45829</v>
      </c>
      <c r="O254" s="605">
        <f t="shared" si="3"/>
        <v>2</v>
      </c>
      <c r="P254" s="607" t="s">
        <v>850</v>
      </c>
      <c r="Q254" s="607"/>
      <c r="R254" s="607" t="s">
        <v>790</v>
      </c>
      <c r="S254" s="603" t="s">
        <v>31</v>
      </c>
    </row>
    <row r="255" spans="1:19" s="601" customFormat="1" ht="38.25" x14ac:dyDescent="0.25">
      <c r="A255" s="600">
        <v>410</v>
      </c>
      <c r="B255" s="607">
        <v>254</v>
      </c>
      <c r="C255" s="607" t="s">
        <v>142</v>
      </c>
      <c r="D255" s="607" t="s">
        <v>799</v>
      </c>
      <c r="E255" s="607" t="s">
        <v>799</v>
      </c>
      <c r="F255" s="607">
        <v>319180</v>
      </c>
      <c r="G255" s="607" t="s">
        <v>145</v>
      </c>
      <c r="H255" s="607" t="s">
        <v>114</v>
      </c>
      <c r="I255" s="607" t="s">
        <v>736</v>
      </c>
      <c r="J255" s="605">
        <v>3924</v>
      </c>
      <c r="K255" s="605"/>
      <c r="L255" s="605" t="s">
        <v>796</v>
      </c>
      <c r="M255" s="621">
        <v>450000</v>
      </c>
      <c r="N255" s="608">
        <v>45838</v>
      </c>
      <c r="O255" s="605">
        <f t="shared" si="3"/>
        <v>2</v>
      </c>
      <c r="P255" s="607" t="s">
        <v>850</v>
      </c>
      <c r="Q255" s="607"/>
      <c r="R255" s="607" t="s">
        <v>790</v>
      </c>
      <c r="S255" s="603" t="s">
        <v>31</v>
      </c>
    </row>
    <row r="256" spans="1:19" s="601" customFormat="1" ht="178.5" x14ac:dyDescent="0.25">
      <c r="A256" s="600">
        <v>278</v>
      </c>
      <c r="B256" s="607">
        <v>255</v>
      </c>
      <c r="C256" s="607" t="s">
        <v>131</v>
      </c>
      <c r="D256" s="607" t="s">
        <v>800</v>
      </c>
      <c r="E256" s="607" t="s">
        <v>800</v>
      </c>
      <c r="F256" s="607">
        <v>285385</v>
      </c>
      <c r="G256" s="607" t="s">
        <v>595</v>
      </c>
      <c r="H256" s="607" t="s">
        <v>114</v>
      </c>
      <c r="I256" s="607" t="s">
        <v>596</v>
      </c>
      <c r="J256" s="605">
        <v>3922</v>
      </c>
      <c r="K256" s="605"/>
      <c r="L256" s="605" t="s">
        <v>796</v>
      </c>
      <c r="M256" s="621">
        <v>12000</v>
      </c>
      <c r="N256" s="608">
        <v>45868</v>
      </c>
      <c r="O256" s="605">
        <f t="shared" si="3"/>
        <v>3</v>
      </c>
      <c r="P256" s="607" t="s">
        <v>850</v>
      </c>
      <c r="Q256" s="607"/>
      <c r="R256" s="607" t="s">
        <v>790</v>
      </c>
      <c r="S256" s="603" t="s">
        <v>31</v>
      </c>
    </row>
    <row r="257" spans="1:19" s="601" customFormat="1" ht="25.5" x14ac:dyDescent="0.25">
      <c r="A257" s="600">
        <v>257</v>
      </c>
      <c r="B257" s="607">
        <v>256</v>
      </c>
      <c r="C257" s="607" t="s">
        <v>553</v>
      </c>
      <c r="D257" s="607" t="s">
        <v>826</v>
      </c>
      <c r="E257" s="607" t="s">
        <v>826</v>
      </c>
      <c r="F257" s="607">
        <v>298371</v>
      </c>
      <c r="G257" s="607" t="s">
        <v>554</v>
      </c>
      <c r="H257" s="607">
        <v>24</v>
      </c>
      <c r="I257" s="607" t="s">
        <v>555</v>
      </c>
      <c r="J257" s="605">
        <v>3961</v>
      </c>
      <c r="K257" s="605"/>
      <c r="L257" s="605" t="s">
        <v>796</v>
      </c>
      <c r="M257" s="621">
        <v>700</v>
      </c>
      <c r="N257" s="608">
        <v>45869</v>
      </c>
      <c r="O257" s="605">
        <f t="shared" si="3"/>
        <v>3</v>
      </c>
      <c r="P257" s="607" t="s">
        <v>850</v>
      </c>
      <c r="Q257" s="607"/>
      <c r="R257" s="607" t="s">
        <v>790</v>
      </c>
      <c r="S257" s="603" t="s">
        <v>31</v>
      </c>
    </row>
    <row r="258" spans="1:19" s="601" customFormat="1" ht="76.5" x14ac:dyDescent="0.25">
      <c r="A258" s="600">
        <v>273</v>
      </c>
      <c r="B258" s="607">
        <v>257</v>
      </c>
      <c r="C258" s="607" t="s">
        <v>131</v>
      </c>
      <c r="D258" s="607" t="s">
        <v>800</v>
      </c>
      <c r="E258" s="607" t="s">
        <v>800</v>
      </c>
      <c r="F258" s="607">
        <v>282356</v>
      </c>
      <c r="G258" s="607" t="s">
        <v>147</v>
      </c>
      <c r="H258" s="607" t="s">
        <v>114</v>
      </c>
      <c r="I258" s="607" t="s">
        <v>148</v>
      </c>
      <c r="J258" s="605">
        <v>3919</v>
      </c>
      <c r="K258" s="605"/>
      <c r="L258" s="605" t="s">
        <v>796</v>
      </c>
      <c r="M258" s="621">
        <v>8800</v>
      </c>
      <c r="N258" s="608">
        <v>45949</v>
      </c>
      <c r="O258" s="605">
        <f t="shared" ref="O258:O321" si="4">ROUNDUP(MONTH(N258)/3,0)</f>
        <v>4</v>
      </c>
      <c r="P258" s="607" t="s">
        <v>850</v>
      </c>
      <c r="Q258" s="607"/>
      <c r="R258" s="607" t="s">
        <v>790</v>
      </c>
      <c r="S258" s="603" t="s">
        <v>31</v>
      </c>
    </row>
    <row r="259" spans="1:19" s="601" customFormat="1" ht="25.5" x14ac:dyDescent="0.25">
      <c r="A259" s="600">
        <v>435</v>
      </c>
      <c r="B259" s="607">
        <v>258</v>
      </c>
      <c r="C259" s="607" t="s">
        <v>131</v>
      </c>
      <c r="D259" s="607" t="s">
        <v>800</v>
      </c>
      <c r="E259" s="607" t="s">
        <v>800</v>
      </c>
      <c r="F259" s="607">
        <v>319217</v>
      </c>
      <c r="G259" s="607" t="s">
        <v>781</v>
      </c>
      <c r="H259" s="607" t="s">
        <v>114</v>
      </c>
      <c r="I259" s="607" t="s">
        <v>782</v>
      </c>
      <c r="J259" s="605">
        <v>3922</v>
      </c>
      <c r="K259" s="605"/>
      <c r="L259" s="605" t="s">
        <v>796</v>
      </c>
      <c r="M259" s="621">
        <v>145000</v>
      </c>
      <c r="N259" s="608">
        <v>45960</v>
      </c>
      <c r="O259" s="605">
        <f t="shared" si="4"/>
        <v>4</v>
      </c>
      <c r="P259" s="607" t="s">
        <v>850</v>
      </c>
      <c r="Q259" s="607"/>
      <c r="R259" s="607" t="s">
        <v>790</v>
      </c>
      <c r="S259" s="603" t="s">
        <v>31</v>
      </c>
    </row>
    <row r="260" spans="1:19" s="601" customFormat="1" ht="25.5" x14ac:dyDescent="0.25">
      <c r="A260" s="600">
        <v>411</v>
      </c>
      <c r="B260" s="607">
        <v>259</v>
      </c>
      <c r="C260" s="607" t="s">
        <v>142</v>
      </c>
      <c r="D260" s="607" t="s">
        <v>799</v>
      </c>
      <c r="E260" s="607" t="s">
        <v>799</v>
      </c>
      <c r="F260" s="607">
        <v>295248</v>
      </c>
      <c r="G260" s="607" t="s">
        <v>156</v>
      </c>
      <c r="H260" s="607" t="s">
        <v>114</v>
      </c>
      <c r="I260" s="607" t="s">
        <v>738</v>
      </c>
      <c r="J260" s="605">
        <v>4101</v>
      </c>
      <c r="K260" s="605"/>
      <c r="L260" s="605" t="s">
        <v>796</v>
      </c>
      <c r="M260" s="621">
        <v>100000</v>
      </c>
      <c r="N260" s="608">
        <v>45996</v>
      </c>
      <c r="O260" s="605">
        <f t="shared" si="4"/>
        <v>4</v>
      </c>
      <c r="P260" s="607" t="s">
        <v>850</v>
      </c>
      <c r="Q260" s="607"/>
      <c r="R260" s="607" t="s">
        <v>790</v>
      </c>
      <c r="S260" s="603" t="s">
        <v>31</v>
      </c>
    </row>
    <row r="261" spans="1:19" s="601" customFormat="1" ht="25.5" x14ac:dyDescent="0.25">
      <c r="A261" s="600">
        <v>412</v>
      </c>
      <c r="B261" s="607">
        <v>260</v>
      </c>
      <c r="C261" s="607" t="s">
        <v>142</v>
      </c>
      <c r="D261" s="607" t="s">
        <v>799</v>
      </c>
      <c r="E261" s="607" t="s">
        <v>799</v>
      </c>
      <c r="F261" s="607">
        <v>295248</v>
      </c>
      <c r="G261" s="607" t="s">
        <v>737</v>
      </c>
      <c r="H261" s="607" t="s">
        <v>114</v>
      </c>
      <c r="I261" s="607" t="s">
        <v>738</v>
      </c>
      <c r="J261" s="605">
        <v>4101</v>
      </c>
      <c r="K261" s="605"/>
      <c r="L261" s="605" t="s">
        <v>796</v>
      </c>
      <c r="M261" s="621">
        <v>50000</v>
      </c>
      <c r="N261" s="608">
        <v>45996</v>
      </c>
      <c r="O261" s="605">
        <f t="shared" si="4"/>
        <v>4</v>
      </c>
      <c r="P261" s="607" t="s">
        <v>850</v>
      </c>
      <c r="Q261" s="607"/>
      <c r="R261" s="607" t="s">
        <v>790</v>
      </c>
      <c r="S261" s="603" t="s">
        <v>31</v>
      </c>
    </row>
    <row r="262" spans="1:19" s="601" customFormat="1" ht="25.5" x14ac:dyDescent="0.25">
      <c r="A262" s="600">
        <v>420</v>
      </c>
      <c r="B262" s="607">
        <v>261</v>
      </c>
      <c r="C262" s="607" t="s">
        <v>745</v>
      </c>
      <c r="D262" s="607" t="s">
        <v>800</v>
      </c>
      <c r="E262" s="607" t="s">
        <v>800</v>
      </c>
      <c r="F262" s="607">
        <v>305101</v>
      </c>
      <c r="G262" s="607" t="s">
        <v>758</v>
      </c>
      <c r="H262" s="607" t="s">
        <v>114</v>
      </c>
      <c r="I262" s="607" t="s">
        <v>759</v>
      </c>
      <c r="J262" s="605">
        <v>4004</v>
      </c>
      <c r="K262" s="605"/>
      <c r="L262" s="605" t="s">
        <v>796</v>
      </c>
      <c r="M262" s="621">
        <v>15900</v>
      </c>
      <c r="N262" s="608">
        <v>46004</v>
      </c>
      <c r="O262" s="605">
        <f t="shared" si="4"/>
        <v>4</v>
      </c>
      <c r="P262" s="607" t="s">
        <v>850</v>
      </c>
      <c r="Q262" s="607"/>
      <c r="R262" s="607" t="s">
        <v>790</v>
      </c>
      <c r="S262" s="603" t="s">
        <v>31</v>
      </c>
    </row>
    <row r="263" spans="1:19" s="601" customFormat="1" ht="25.5" x14ac:dyDescent="0.25">
      <c r="A263" s="600">
        <v>253</v>
      </c>
      <c r="B263" s="607">
        <v>262</v>
      </c>
      <c r="C263" s="607" t="s">
        <v>146</v>
      </c>
      <c r="D263" s="607" t="s">
        <v>827</v>
      </c>
      <c r="E263" s="607" t="s">
        <v>827</v>
      </c>
      <c r="F263" s="607">
        <v>287404</v>
      </c>
      <c r="G263" s="607" t="s">
        <v>546</v>
      </c>
      <c r="H263" s="607" t="s">
        <v>114</v>
      </c>
      <c r="I263" s="607" t="s">
        <v>547</v>
      </c>
      <c r="J263" s="605">
        <v>3939</v>
      </c>
      <c r="K263" s="605"/>
      <c r="L263" s="605" t="s">
        <v>796</v>
      </c>
      <c r="M263" s="621">
        <v>12000</v>
      </c>
      <c r="N263" s="608">
        <v>46022</v>
      </c>
      <c r="O263" s="605">
        <f t="shared" si="4"/>
        <v>4</v>
      </c>
      <c r="P263" s="607" t="s">
        <v>850</v>
      </c>
      <c r="Q263" s="607" t="s">
        <v>548</v>
      </c>
      <c r="R263" s="607" t="s">
        <v>790</v>
      </c>
      <c r="S263" s="603" t="s">
        <v>31</v>
      </c>
    </row>
    <row r="264" spans="1:19" s="601" customFormat="1" ht="204" x14ac:dyDescent="0.25">
      <c r="A264" s="600">
        <v>394</v>
      </c>
      <c r="B264" s="607">
        <v>263</v>
      </c>
      <c r="C264" s="607" t="s">
        <v>116</v>
      </c>
      <c r="D264" s="607" t="s">
        <v>803</v>
      </c>
      <c r="E264" s="607" t="s">
        <v>803</v>
      </c>
      <c r="F264" s="607">
        <v>290167</v>
      </c>
      <c r="G264" s="607" t="s">
        <v>713</v>
      </c>
      <c r="H264" s="607" t="s">
        <v>114</v>
      </c>
      <c r="I264" s="607" t="s">
        <v>714</v>
      </c>
      <c r="J264" s="605">
        <v>3919</v>
      </c>
      <c r="K264" s="605"/>
      <c r="L264" s="605" t="s">
        <v>796</v>
      </c>
      <c r="M264" s="621">
        <v>468084.64</v>
      </c>
      <c r="N264" s="608">
        <v>46483</v>
      </c>
      <c r="O264" s="605">
        <f t="shared" si="4"/>
        <v>2</v>
      </c>
      <c r="P264" s="607" t="s">
        <v>850</v>
      </c>
      <c r="Q264" s="607" t="s">
        <v>262</v>
      </c>
      <c r="R264" s="607" t="s">
        <v>790</v>
      </c>
      <c r="S264" s="603" t="s">
        <v>31</v>
      </c>
    </row>
    <row r="265" spans="1:19" s="601" customFormat="1" ht="38.25" x14ac:dyDescent="0.25">
      <c r="A265" s="600">
        <v>269</v>
      </c>
      <c r="B265" s="607">
        <v>264</v>
      </c>
      <c r="C265" s="607" t="s">
        <v>131</v>
      </c>
      <c r="D265" s="607" t="s">
        <v>800</v>
      </c>
      <c r="E265" s="607" t="s">
        <v>800</v>
      </c>
      <c r="F265" s="607">
        <v>282191</v>
      </c>
      <c r="G265" s="607" t="s">
        <v>582</v>
      </c>
      <c r="H265" s="607" t="s">
        <v>114</v>
      </c>
      <c r="I265" s="607" t="s">
        <v>144</v>
      </c>
      <c r="J265" s="605">
        <v>3922</v>
      </c>
      <c r="K265" s="605"/>
      <c r="L265" s="605" t="s">
        <v>797</v>
      </c>
      <c r="M265" s="621">
        <v>52700</v>
      </c>
      <c r="N265" s="608">
        <v>45673</v>
      </c>
      <c r="O265" s="605">
        <f t="shared" si="4"/>
        <v>1</v>
      </c>
      <c r="P265" s="607" t="s">
        <v>850</v>
      </c>
      <c r="Q265" s="607"/>
      <c r="R265" s="607" t="s">
        <v>790</v>
      </c>
      <c r="S265" s="603" t="s">
        <v>31</v>
      </c>
    </row>
    <row r="266" spans="1:19" s="601" customFormat="1" ht="25.5" x14ac:dyDescent="0.25">
      <c r="A266" s="600">
        <v>196</v>
      </c>
      <c r="B266" s="607">
        <v>265</v>
      </c>
      <c r="C266" s="607" t="s">
        <v>125</v>
      </c>
      <c r="D266" s="607" t="s">
        <v>805</v>
      </c>
      <c r="E266" s="607" t="s">
        <v>805</v>
      </c>
      <c r="F266" s="607">
        <v>293856</v>
      </c>
      <c r="G266" s="607" t="s">
        <v>473</v>
      </c>
      <c r="H266" s="607" t="s">
        <v>114</v>
      </c>
      <c r="I266" s="607" t="s">
        <v>474</v>
      </c>
      <c r="J266" s="605">
        <v>3910</v>
      </c>
      <c r="K266" s="605"/>
      <c r="L266" s="605" t="s">
        <v>797</v>
      </c>
      <c r="M266" s="708">
        <v>1163.48</v>
      </c>
      <c r="N266" s="608">
        <v>45687</v>
      </c>
      <c r="O266" s="605">
        <f t="shared" si="4"/>
        <v>1</v>
      </c>
      <c r="P266" s="607" t="s">
        <v>850</v>
      </c>
      <c r="Q266" s="607"/>
      <c r="R266" s="607" t="s">
        <v>790</v>
      </c>
      <c r="S266" s="603" t="s">
        <v>31</v>
      </c>
    </row>
    <row r="267" spans="1:19" s="601" customFormat="1" ht="25.5" x14ac:dyDescent="0.25">
      <c r="A267" s="600">
        <v>40</v>
      </c>
      <c r="B267" s="607">
        <v>266</v>
      </c>
      <c r="C267" s="603" t="s">
        <v>133</v>
      </c>
      <c r="D267" s="603" t="s">
        <v>814</v>
      </c>
      <c r="E267" s="603" t="s">
        <v>814</v>
      </c>
      <c r="F267" s="603">
        <v>290570</v>
      </c>
      <c r="G267" s="603" t="s">
        <v>228</v>
      </c>
      <c r="H267" s="603" t="s">
        <v>114</v>
      </c>
      <c r="I267" s="603" t="s">
        <v>229</v>
      </c>
      <c r="J267" s="604">
        <v>3919</v>
      </c>
      <c r="K267" s="604"/>
      <c r="L267" s="605" t="s">
        <v>797</v>
      </c>
      <c r="M267" s="707">
        <v>588875.42000000004</v>
      </c>
      <c r="N267" s="606">
        <v>45688</v>
      </c>
      <c r="O267" s="605">
        <f t="shared" si="4"/>
        <v>1</v>
      </c>
      <c r="P267" s="607" t="s">
        <v>850</v>
      </c>
      <c r="Q267" s="607"/>
      <c r="R267" s="607" t="s">
        <v>790</v>
      </c>
      <c r="S267" s="624" t="s">
        <v>31</v>
      </c>
    </row>
    <row r="268" spans="1:19" s="601" customFormat="1" ht="63.75" x14ac:dyDescent="0.25">
      <c r="A268" s="600">
        <v>41</v>
      </c>
      <c r="B268" s="607">
        <v>267</v>
      </c>
      <c r="C268" s="603" t="s">
        <v>133</v>
      </c>
      <c r="D268" s="603" t="s">
        <v>814</v>
      </c>
      <c r="E268" s="603" t="s">
        <v>814</v>
      </c>
      <c r="F268" s="603">
        <v>290575</v>
      </c>
      <c r="G268" s="603" t="s">
        <v>154</v>
      </c>
      <c r="H268" s="603" t="s">
        <v>114</v>
      </c>
      <c r="I268" s="603" t="s">
        <v>230</v>
      </c>
      <c r="J268" s="604">
        <v>3921</v>
      </c>
      <c r="K268" s="604"/>
      <c r="L268" s="605" t="s">
        <v>797</v>
      </c>
      <c r="M268" s="707">
        <v>269548.2</v>
      </c>
      <c r="N268" s="606">
        <v>45688</v>
      </c>
      <c r="O268" s="605">
        <f t="shared" si="4"/>
        <v>1</v>
      </c>
      <c r="P268" s="607" t="s">
        <v>850</v>
      </c>
      <c r="Q268" s="607"/>
      <c r="R268" s="607" t="s">
        <v>790</v>
      </c>
      <c r="S268" s="624" t="s">
        <v>31</v>
      </c>
    </row>
    <row r="269" spans="1:19" s="601" customFormat="1" ht="140.25" x14ac:dyDescent="0.25">
      <c r="A269" s="600">
        <v>48</v>
      </c>
      <c r="B269" s="607">
        <v>268</v>
      </c>
      <c r="C269" s="603" t="s">
        <v>133</v>
      </c>
      <c r="D269" s="603" t="s">
        <v>814</v>
      </c>
      <c r="E269" s="603" t="s">
        <v>814</v>
      </c>
      <c r="F269" s="603">
        <v>296141</v>
      </c>
      <c r="G269" s="603" t="s">
        <v>242</v>
      </c>
      <c r="H269" s="603" t="s">
        <v>114</v>
      </c>
      <c r="I269" s="603" t="s">
        <v>243</v>
      </c>
      <c r="J269" s="604">
        <v>3919</v>
      </c>
      <c r="K269" s="604"/>
      <c r="L269" s="605" t="s">
        <v>797</v>
      </c>
      <c r="M269" s="707">
        <v>392140.56</v>
      </c>
      <c r="N269" s="606">
        <v>45688</v>
      </c>
      <c r="O269" s="605">
        <f t="shared" si="4"/>
        <v>1</v>
      </c>
      <c r="P269" s="607" t="s">
        <v>850</v>
      </c>
      <c r="Q269" s="607"/>
      <c r="R269" s="607" t="s">
        <v>790</v>
      </c>
      <c r="S269" s="624" t="s">
        <v>31</v>
      </c>
    </row>
    <row r="270" spans="1:19" s="601" customFormat="1" ht="38.25" x14ac:dyDescent="0.25">
      <c r="A270" s="600">
        <v>415</v>
      </c>
      <c r="B270" s="607">
        <v>269</v>
      </c>
      <c r="C270" s="607" t="s">
        <v>745</v>
      </c>
      <c r="D270" s="607" t="s">
        <v>800</v>
      </c>
      <c r="E270" s="607" t="s">
        <v>800</v>
      </c>
      <c r="F270" s="607">
        <v>305095</v>
      </c>
      <c r="G270" s="607" t="s">
        <v>748</v>
      </c>
      <c r="H270" s="607" t="s">
        <v>114</v>
      </c>
      <c r="I270" s="607" t="s">
        <v>749</v>
      </c>
      <c r="J270" s="605">
        <v>3922</v>
      </c>
      <c r="K270" s="605"/>
      <c r="L270" s="605" t="s">
        <v>797</v>
      </c>
      <c r="M270" s="621">
        <v>898000</v>
      </c>
      <c r="N270" s="608">
        <v>45739</v>
      </c>
      <c r="O270" s="605">
        <f t="shared" si="4"/>
        <v>1</v>
      </c>
      <c r="P270" s="607" t="s">
        <v>850</v>
      </c>
      <c r="Q270" s="607"/>
      <c r="R270" s="607" t="s">
        <v>790</v>
      </c>
      <c r="S270" s="603" t="s">
        <v>31</v>
      </c>
    </row>
    <row r="271" spans="1:19" s="601" customFormat="1" ht="51" x14ac:dyDescent="0.25">
      <c r="A271" s="600">
        <v>43</v>
      </c>
      <c r="B271" s="607">
        <v>270</v>
      </c>
      <c r="C271" s="603" t="s">
        <v>139</v>
      </c>
      <c r="D271" s="603" t="s">
        <v>801</v>
      </c>
      <c r="E271" s="603" t="s">
        <v>801</v>
      </c>
      <c r="F271" s="603">
        <v>288788</v>
      </c>
      <c r="G271" s="603" t="s">
        <v>233</v>
      </c>
      <c r="H271" s="603" t="s">
        <v>114</v>
      </c>
      <c r="I271" s="603" t="s">
        <v>234</v>
      </c>
      <c r="J271" s="604">
        <v>3943</v>
      </c>
      <c r="K271" s="604"/>
      <c r="L271" s="605" t="s">
        <v>797</v>
      </c>
      <c r="M271" s="707">
        <v>187500</v>
      </c>
      <c r="N271" s="606">
        <v>45746</v>
      </c>
      <c r="O271" s="605">
        <f t="shared" si="4"/>
        <v>1</v>
      </c>
      <c r="P271" s="607" t="s">
        <v>850</v>
      </c>
      <c r="Q271" s="607"/>
      <c r="R271" s="607" t="s">
        <v>790</v>
      </c>
      <c r="S271" s="624" t="s">
        <v>31</v>
      </c>
    </row>
    <row r="272" spans="1:19" s="601" customFormat="1" ht="25.5" x14ac:dyDescent="0.25">
      <c r="A272" s="600">
        <v>47</v>
      </c>
      <c r="B272" s="607">
        <v>271</v>
      </c>
      <c r="C272" s="603" t="s">
        <v>151</v>
      </c>
      <c r="D272" s="603" t="s">
        <v>828</v>
      </c>
      <c r="E272" s="603" t="s">
        <v>828</v>
      </c>
      <c r="F272" s="603">
        <v>297380</v>
      </c>
      <c r="G272" s="603" t="s">
        <v>152</v>
      </c>
      <c r="H272" s="603" t="s">
        <v>114</v>
      </c>
      <c r="I272" s="603" t="s">
        <v>241</v>
      </c>
      <c r="J272" s="604">
        <v>3915</v>
      </c>
      <c r="K272" s="604"/>
      <c r="L272" s="605" t="s">
        <v>797</v>
      </c>
      <c r="M272" s="707">
        <v>268304.81</v>
      </c>
      <c r="N272" s="606">
        <v>45773</v>
      </c>
      <c r="O272" s="605">
        <f t="shared" si="4"/>
        <v>2</v>
      </c>
      <c r="P272" s="607" t="s">
        <v>850</v>
      </c>
      <c r="Q272" s="607"/>
      <c r="R272" s="607" t="s">
        <v>790</v>
      </c>
      <c r="S272" s="624" t="s">
        <v>31</v>
      </c>
    </row>
    <row r="273" spans="1:19" s="601" customFormat="1" ht="25.5" x14ac:dyDescent="0.25">
      <c r="A273" s="600">
        <v>267</v>
      </c>
      <c r="B273" s="607">
        <v>272</v>
      </c>
      <c r="C273" s="607" t="s">
        <v>139</v>
      </c>
      <c r="D273" s="603" t="s">
        <v>801</v>
      </c>
      <c r="E273" s="603" t="s">
        <v>801</v>
      </c>
      <c r="F273" s="607">
        <v>297500</v>
      </c>
      <c r="G273" s="607" t="s">
        <v>576</v>
      </c>
      <c r="H273" s="607" t="s">
        <v>114</v>
      </c>
      <c r="I273" s="607" t="s">
        <v>577</v>
      </c>
      <c r="J273" s="605">
        <v>3987</v>
      </c>
      <c r="K273" s="605"/>
      <c r="L273" s="605" t="s">
        <v>797</v>
      </c>
      <c r="M273" s="621">
        <v>15840</v>
      </c>
      <c r="N273" s="608">
        <v>45776</v>
      </c>
      <c r="O273" s="605">
        <f t="shared" si="4"/>
        <v>2</v>
      </c>
      <c r="P273" s="607" t="s">
        <v>850</v>
      </c>
      <c r="Q273" s="607"/>
      <c r="R273" s="607" t="s">
        <v>790</v>
      </c>
      <c r="S273" s="603" t="s">
        <v>31</v>
      </c>
    </row>
    <row r="274" spans="1:19" s="601" customFormat="1" ht="127.5" x14ac:dyDescent="0.25">
      <c r="A274" s="600">
        <v>248</v>
      </c>
      <c r="B274" s="607">
        <v>273</v>
      </c>
      <c r="C274" s="607" t="s">
        <v>130</v>
      </c>
      <c r="D274" s="607" t="s">
        <v>811</v>
      </c>
      <c r="E274" s="607" t="s">
        <v>811</v>
      </c>
      <c r="F274" s="607">
        <v>284430</v>
      </c>
      <c r="G274" s="607" t="s">
        <v>150</v>
      </c>
      <c r="H274" s="607" t="s">
        <v>114</v>
      </c>
      <c r="I274" s="607" t="s">
        <v>537</v>
      </c>
      <c r="J274" s="605">
        <v>3968</v>
      </c>
      <c r="K274" s="605"/>
      <c r="L274" s="605" t="s">
        <v>797</v>
      </c>
      <c r="M274" s="621">
        <v>17000</v>
      </c>
      <c r="N274" s="608">
        <v>45777</v>
      </c>
      <c r="O274" s="605">
        <f t="shared" si="4"/>
        <v>2</v>
      </c>
      <c r="P274" s="607" t="s">
        <v>850</v>
      </c>
      <c r="Q274" s="607"/>
      <c r="R274" s="607" t="s">
        <v>790</v>
      </c>
      <c r="S274" s="603" t="s">
        <v>31</v>
      </c>
    </row>
    <row r="275" spans="1:19" s="601" customFormat="1" ht="38.25" x14ac:dyDescent="0.25">
      <c r="A275" s="600">
        <v>276</v>
      </c>
      <c r="B275" s="607">
        <v>274</v>
      </c>
      <c r="C275" s="607" t="s">
        <v>131</v>
      </c>
      <c r="D275" s="607" t="s">
        <v>800</v>
      </c>
      <c r="E275" s="607" t="s">
        <v>800</v>
      </c>
      <c r="F275" s="607">
        <v>283665</v>
      </c>
      <c r="G275" s="607" t="s">
        <v>589</v>
      </c>
      <c r="H275" s="607" t="s">
        <v>114</v>
      </c>
      <c r="I275" s="607" t="s">
        <v>590</v>
      </c>
      <c r="J275" s="605">
        <v>3999</v>
      </c>
      <c r="K275" s="605"/>
      <c r="L275" s="605" t="s">
        <v>797</v>
      </c>
      <c r="M275" s="621">
        <v>12243</v>
      </c>
      <c r="N275" s="608">
        <v>45777</v>
      </c>
      <c r="O275" s="605">
        <f t="shared" si="4"/>
        <v>2</v>
      </c>
      <c r="P275" s="607" t="s">
        <v>850</v>
      </c>
      <c r="Q275" s="607"/>
      <c r="R275" s="607" t="s">
        <v>790</v>
      </c>
      <c r="S275" s="603" t="s">
        <v>31</v>
      </c>
    </row>
    <row r="276" spans="1:19" s="601" customFormat="1" ht="51" x14ac:dyDescent="0.25">
      <c r="A276" s="600">
        <v>409</v>
      </c>
      <c r="B276" s="607">
        <v>275</v>
      </c>
      <c r="C276" s="607" t="s">
        <v>142</v>
      </c>
      <c r="D276" s="607" t="s">
        <v>799</v>
      </c>
      <c r="E276" s="607" t="s">
        <v>799</v>
      </c>
      <c r="F276" s="607">
        <v>295237</v>
      </c>
      <c r="G276" s="607" t="s">
        <v>734</v>
      </c>
      <c r="H276" s="607" t="s">
        <v>114</v>
      </c>
      <c r="I276" s="607" t="s">
        <v>735</v>
      </c>
      <c r="J276" s="605">
        <v>4004</v>
      </c>
      <c r="K276" s="605"/>
      <c r="L276" s="605" t="s">
        <v>797</v>
      </c>
      <c r="M276" s="621">
        <v>100000</v>
      </c>
      <c r="N276" s="608">
        <v>45778</v>
      </c>
      <c r="O276" s="605">
        <f t="shared" si="4"/>
        <v>2</v>
      </c>
      <c r="P276" s="607" t="s">
        <v>850</v>
      </c>
      <c r="Q276" s="607"/>
      <c r="R276" s="607" t="s">
        <v>790</v>
      </c>
      <c r="S276" s="603" t="s">
        <v>31</v>
      </c>
    </row>
    <row r="277" spans="1:19" s="601" customFormat="1" ht="38.25" x14ac:dyDescent="0.25">
      <c r="A277" s="600">
        <v>271</v>
      </c>
      <c r="B277" s="607">
        <v>276</v>
      </c>
      <c r="C277" s="607" t="s">
        <v>131</v>
      </c>
      <c r="D277" s="607" t="s">
        <v>800</v>
      </c>
      <c r="E277" s="607" t="s">
        <v>800</v>
      </c>
      <c r="F277" s="607">
        <v>282257</v>
      </c>
      <c r="G277" s="607" t="s">
        <v>583</v>
      </c>
      <c r="H277" s="607" t="s">
        <v>114</v>
      </c>
      <c r="I277" s="607" t="s">
        <v>584</v>
      </c>
      <c r="J277" s="605">
        <v>3922</v>
      </c>
      <c r="K277" s="605"/>
      <c r="L277" s="605" t="s">
        <v>797</v>
      </c>
      <c r="M277" s="621">
        <v>66000</v>
      </c>
      <c r="N277" s="608">
        <v>45860</v>
      </c>
      <c r="O277" s="605">
        <f t="shared" si="4"/>
        <v>3</v>
      </c>
      <c r="P277" s="607" t="s">
        <v>850</v>
      </c>
      <c r="Q277" s="607"/>
      <c r="R277" s="607" t="s">
        <v>790</v>
      </c>
      <c r="S277" s="603" t="s">
        <v>31</v>
      </c>
    </row>
    <row r="278" spans="1:19" s="601" customFormat="1" ht="76.5" x14ac:dyDescent="0.25">
      <c r="A278" s="600">
        <v>406</v>
      </c>
      <c r="B278" s="607">
        <v>277</v>
      </c>
      <c r="C278" s="607" t="s">
        <v>142</v>
      </c>
      <c r="D278" s="607" t="s">
        <v>799</v>
      </c>
      <c r="E278" s="607" t="s">
        <v>799</v>
      </c>
      <c r="F278" s="607">
        <v>295232</v>
      </c>
      <c r="G278" s="607" t="s">
        <v>730</v>
      </c>
      <c r="H278" s="607" t="s">
        <v>114</v>
      </c>
      <c r="I278" s="607" t="s">
        <v>731</v>
      </c>
      <c r="J278" s="605">
        <v>3910</v>
      </c>
      <c r="K278" s="605"/>
      <c r="L278" s="605" t="s">
        <v>797</v>
      </c>
      <c r="M278" s="621">
        <v>10000</v>
      </c>
      <c r="N278" s="608">
        <v>45880</v>
      </c>
      <c r="O278" s="605">
        <f t="shared" si="4"/>
        <v>3</v>
      </c>
      <c r="P278" s="607" t="s">
        <v>850</v>
      </c>
      <c r="Q278" s="607"/>
      <c r="R278" s="607" t="s">
        <v>790</v>
      </c>
      <c r="S278" s="603" t="s">
        <v>31</v>
      </c>
    </row>
    <row r="279" spans="1:19" s="601" customFormat="1" ht="38.25" x14ac:dyDescent="0.25">
      <c r="A279" s="600">
        <v>266</v>
      </c>
      <c r="B279" s="607">
        <v>278</v>
      </c>
      <c r="C279" s="607" t="s">
        <v>139</v>
      </c>
      <c r="D279" s="603" t="s">
        <v>801</v>
      </c>
      <c r="E279" s="603" t="s">
        <v>801</v>
      </c>
      <c r="F279" s="607">
        <v>297497</v>
      </c>
      <c r="G279" s="607" t="s">
        <v>574</v>
      </c>
      <c r="H279" s="607" t="s">
        <v>114</v>
      </c>
      <c r="I279" s="607" t="s">
        <v>575</v>
      </c>
      <c r="J279" s="605">
        <v>3987</v>
      </c>
      <c r="K279" s="605"/>
      <c r="L279" s="605" t="s">
        <v>797</v>
      </c>
      <c r="M279" s="621">
        <v>89353</v>
      </c>
      <c r="N279" s="608">
        <v>45929</v>
      </c>
      <c r="O279" s="605">
        <f t="shared" si="4"/>
        <v>3</v>
      </c>
      <c r="P279" s="607" t="s">
        <v>850</v>
      </c>
      <c r="Q279" s="607"/>
      <c r="R279" s="607" t="s">
        <v>790</v>
      </c>
      <c r="S279" s="603" t="s">
        <v>31</v>
      </c>
    </row>
    <row r="280" spans="1:19" s="601" customFormat="1" ht="38.25" x14ac:dyDescent="0.25">
      <c r="A280" s="600">
        <v>44</v>
      </c>
      <c r="B280" s="607">
        <v>279</v>
      </c>
      <c r="C280" s="603" t="s">
        <v>113</v>
      </c>
      <c r="D280" s="603" t="s">
        <v>806</v>
      </c>
      <c r="E280" s="603" t="s">
        <v>806</v>
      </c>
      <c r="F280" s="603">
        <v>283729</v>
      </c>
      <c r="G280" s="603" t="s">
        <v>153</v>
      </c>
      <c r="H280" s="603" t="s">
        <v>114</v>
      </c>
      <c r="I280" s="603" t="s">
        <v>235</v>
      </c>
      <c r="J280" s="604">
        <v>3961</v>
      </c>
      <c r="K280" s="604"/>
      <c r="L280" s="605" t="s">
        <v>797</v>
      </c>
      <c r="M280" s="707">
        <v>20657.259999999998</v>
      </c>
      <c r="N280" s="606">
        <v>45931</v>
      </c>
      <c r="O280" s="605">
        <f t="shared" si="4"/>
        <v>4</v>
      </c>
      <c r="P280" s="607" t="s">
        <v>850</v>
      </c>
      <c r="Q280" s="607"/>
      <c r="R280" s="607" t="s">
        <v>790</v>
      </c>
      <c r="S280" s="624" t="s">
        <v>31</v>
      </c>
    </row>
    <row r="281" spans="1:19" s="601" customFormat="1" ht="51" x14ac:dyDescent="0.25">
      <c r="A281" s="600">
        <v>414</v>
      </c>
      <c r="B281" s="607">
        <v>280</v>
      </c>
      <c r="C281" s="607" t="s">
        <v>745</v>
      </c>
      <c r="D281" s="607" t="s">
        <v>800</v>
      </c>
      <c r="E281" s="607" t="s">
        <v>800</v>
      </c>
      <c r="F281" s="607">
        <v>305058</v>
      </c>
      <c r="G281" s="607" t="s">
        <v>746</v>
      </c>
      <c r="H281" s="607" t="s">
        <v>114</v>
      </c>
      <c r="I281" s="607" t="s">
        <v>747</v>
      </c>
      <c r="J281" s="605">
        <v>3921</v>
      </c>
      <c r="K281" s="605"/>
      <c r="L281" s="605" t="s">
        <v>797</v>
      </c>
      <c r="M281" s="621">
        <v>65000</v>
      </c>
      <c r="N281" s="608">
        <v>45944</v>
      </c>
      <c r="O281" s="605">
        <f t="shared" si="4"/>
        <v>4</v>
      </c>
      <c r="P281" s="607" t="s">
        <v>850</v>
      </c>
      <c r="Q281" s="607"/>
      <c r="R281" s="607" t="s">
        <v>790</v>
      </c>
      <c r="S281" s="603" t="s">
        <v>31</v>
      </c>
    </row>
    <row r="282" spans="1:19" s="601" customFormat="1" ht="63.75" x14ac:dyDescent="0.25">
      <c r="A282" s="600">
        <v>45</v>
      </c>
      <c r="B282" s="607">
        <v>281</v>
      </c>
      <c r="C282" s="603" t="s">
        <v>113</v>
      </c>
      <c r="D282" s="603" t="s">
        <v>806</v>
      </c>
      <c r="E282" s="603" t="s">
        <v>806</v>
      </c>
      <c r="F282" s="603">
        <v>283889</v>
      </c>
      <c r="G282" s="603" t="s">
        <v>236</v>
      </c>
      <c r="H282" s="603" t="s">
        <v>114</v>
      </c>
      <c r="I282" s="603" t="s">
        <v>237</v>
      </c>
      <c r="J282" s="604">
        <v>3959</v>
      </c>
      <c r="K282" s="604"/>
      <c r="L282" s="605" t="s">
        <v>797</v>
      </c>
      <c r="M282" s="707">
        <v>24824.54</v>
      </c>
      <c r="N282" s="606">
        <v>45961</v>
      </c>
      <c r="O282" s="605">
        <f t="shared" si="4"/>
        <v>4</v>
      </c>
      <c r="P282" s="607" t="s">
        <v>850</v>
      </c>
      <c r="Q282" s="607"/>
      <c r="R282" s="607" t="s">
        <v>790</v>
      </c>
      <c r="S282" s="624" t="s">
        <v>31</v>
      </c>
    </row>
    <row r="283" spans="1:19" s="601" customFormat="1" ht="153" x14ac:dyDescent="0.25">
      <c r="A283" s="600">
        <v>249</v>
      </c>
      <c r="B283" s="607">
        <v>282</v>
      </c>
      <c r="C283" s="607" t="s">
        <v>130</v>
      </c>
      <c r="D283" s="607" t="s">
        <v>811</v>
      </c>
      <c r="E283" s="607" t="s">
        <v>811</v>
      </c>
      <c r="F283" s="607">
        <v>284431</v>
      </c>
      <c r="G283" s="607" t="s">
        <v>538</v>
      </c>
      <c r="H283" s="607" t="s">
        <v>114</v>
      </c>
      <c r="I283" s="607" t="s">
        <v>539</v>
      </c>
      <c r="J283" s="605">
        <v>4002</v>
      </c>
      <c r="K283" s="605"/>
      <c r="L283" s="605" t="s">
        <v>797</v>
      </c>
      <c r="M283" s="621">
        <v>30000</v>
      </c>
      <c r="N283" s="608">
        <v>45961</v>
      </c>
      <c r="O283" s="605">
        <f t="shared" si="4"/>
        <v>4</v>
      </c>
      <c r="P283" s="607" t="s">
        <v>850</v>
      </c>
      <c r="Q283" s="607"/>
      <c r="R283" s="607" t="s">
        <v>790</v>
      </c>
      <c r="S283" s="603" t="s">
        <v>31</v>
      </c>
    </row>
    <row r="284" spans="1:19" s="601" customFormat="1" ht="89.25" x14ac:dyDescent="0.25">
      <c r="A284" s="600">
        <v>405</v>
      </c>
      <c r="B284" s="607">
        <v>283</v>
      </c>
      <c r="C284" s="607" t="s">
        <v>142</v>
      </c>
      <c r="D284" s="607" t="s">
        <v>799</v>
      </c>
      <c r="E284" s="607" t="s">
        <v>799</v>
      </c>
      <c r="F284" s="607">
        <v>295228</v>
      </c>
      <c r="G284" s="607" t="s">
        <v>728</v>
      </c>
      <c r="H284" s="607" t="s">
        <v>114</v>
      </c>
      <c r="I284" s="607" t="s">
        <v>729</v>
      </c>
      <c r="J284" s="605">
        <v>3304</v>
      </c>
      <c r="K284" s="605"/>
      <c r="L284" s="605" t="s">
        <v>797</v>
      </c>
      <c r="M284" s="621">
        <v>1500000</v>
      </c>
      <c r="N284" s="608">
        <v>45985</v>
      </c>
      <c r="O284" s="605">
        <f t="shared" si="4"/>
        <v>4</v>
      </c>
      <c r="P284" s="607" t="s">
        <v>850</v>
      </c>
      <c r="Q284" s="607"/>
      <c r="R284" s="607" t="s">
        <v>790</v>
      </c>
      <c r="S284" s="603" t="s">
        <v>31</v>
      </c>
    </row>
    <row r="285" spans="1:19" s="601" customFormat="1" ht="38.25" x14ac:dyDescent="0.25">
      <c r="A285" s="600">
        <v>270</v>
      </c>
      <c r="B285" s="607">
        <v>284</v>
      </c>
      <c r="C285" s="607" t="s">
        <v>131</v>
      </c>
      <c r="D285" s="607" t="s">
        <v>800</v>
      </c>
      <c r="E285" s="607" t="s">
        <v>800</v>
      </c>
      <c r="F285" s="607">
        <v>282339</v>
      </c>
      <c r="G285" s="607" t="s">
        <v>580</v>
      </c>
      <c r="H285" s="607" t="s">
        <v>114</v>
      </c>
      <c r="I285" s="607" t="s">
        <v>581</v>
      </c>
      <c r="J285" s="605">
        <v>3922</v>
      </c>
      <c r="K285" s="605"/>
      <c r="L285" s="605" t="s">
        <v>797</v>
      </c>
      <c r="M285" s="621">
        <v>15000</v>
      </c>
      <c r="N285" s="608">
        <v>46002</v>
      </c>
      <c r="O285" s="605">
        <f t="shared" si="4"/>
        <v>4</v>
      </c>
      <c r="P285" s="607" t="s">
        <v>850</v>
      </c>
      <c r="Q285" s="607"/>
      <c r="R285" s="607" t="s">
        <v>790</v>
      </c>
      <c r="S285" s="603" t="s">
        <v>31</v>
      </c>
    </row>
    <row r="286" spans="1:19" s="601" customFormat="1" ht="25.5" x14ac:dyDescent="0.25">
      <c r="A286" s="600">
        <v>265</v>
      </c>
      <c r="B286" s="607">
        <v>285</v>
      </c>
      <c r="C286" s="607" t="s">
        <v>139</v>
      </c>
      <c r="D286" s="603" t="s">
        <v>801</v>
      </c>
      <c r="E286" s="603" t="s">
        <v>801</v>
      </c>
      <c r="F286" s="607">
        <v>297496</v>
      </c>
      <c r="G286" s="607" t="s">
        <v>572</v>
      </c>
      <c r="H286" s="607" t="s">
        <v>114</v>
      </c>
      <c r="I286" s="607" t="s">
        <v>573</v>
      </c>
      <c r="J286" s="605">
        <v>3026</v>
      </c>
      <c r="K286" s="605"/>
      <c r="L286" s="605" t="s">
        <v>797</v>
      </c>
      <c r="M286" s="621">
        <v>193680</v>
      </c>
      <c r="N286" s="608">
        <v>46011</v>
      </c>
      <c r="O286" s="605">
        <f t="shared" si="4"/>
        <v>4</v>
      </c>
      <c r="P286" s="607" t="s">
        <v>850</v>
      </c>
      <c r="Q286" s="607"/>
      <c r="R286" s="607" t="s">
        <v>790</v>
      </c>
      <c r="S286" s="603" t="s">
        <v>31</v>
      </c>
    </row>
    <row r="287" spans="1:19" s="601" customFormat="1" ht="51" x14ac:dyDescent="0.25">
      <c r="A287" s="600">
        <v>250</v>
      </c>
      <c r="B287" s="607">
        <v>286</v>
      </c>
      <c r="C287" s="607" t="s">
        <v>130</v>
      </c>
      <c r="D287" s="607" t="s">
        <v>811</v>
      </c>
      <c r="E287" s="607" t="s">
        <v>811</v>
      </c>
      <c r="F287" s="607">
        <v>288216</v>
      </c>
      <c r="G287" s="607" t="s">
        <v>540</v>
      </c>
      <c r="H287" s="607">
        <v>5</v>
      </c>
      <c r="I287" s="607" t="s">
        <v>541</v>
      </c>
      <c r="J287" s="605">
        <v>3931</v>
      </c>
      <c r="K287" s="605"/>
      <c r="L287" s="605" t="s">
        <v>795</v>
      </c>
      <c r="M287" s="621">
        <v>400</v>
      </c>
      <c r="N287" s="608">
        <v>45808</v>
      </c>
      <c r="O287" s="605">
        <f t="shared" si="4"/>
        <v>2</v>
      </c>
      <c r="P287" s="607" t="s">
        <v>850</v>
      </c>
      <c r="Q287" s="607"/>
      <c r="R287" s="607" t="s">
        <v>790</v>
      </c>
      <c r="S287" s="603" t="s">
        <v>27</v>
      </c>
    </row>
    <row r="288" spans="1:19" s="601" customFormat="1" ht="51" x14ac:dyDescent="0.25">
      <c r="A288" s="600">
        <v>255</v>
      </c>
      <c r="B288" s="607">
        <v>287</v>
      </c>
      <c r="C288" s="607" t="s">
        <v>130</v>
      </c>
      <c r="D288" s="607" t="s">
        <v>811</v>
      </c>
      <c r="E288" s="607" t="s">
        <v>811</v>
      </c>
      <c r="F288" s="607">
        <v>291047</v>
      </c>
      <c r="G288" s="607" t="s">
        <v>551</v>
      </c>
      <c r="H288" s="607">
        <v>2000</v>
      </c>
      <c r="I288" s="607" t="s">
        <v>552</v>
      </c>
      <c r="J288" s="605">
        <v>3005</v>
      </c>
      <c r="K288" s="605">
        <v>3201</v>
      </c>
      <c r="L288" s="605" t="s">
        <v>795</v>
      </c>
      <c r="M288" s="621">
        <v>4000</v>
      </c>
      <c r="N288" s="608">
        <v>45835</v>
      </c>
      <c r="O288" s="605">
        <f t="shared" si="4"/>
        <v>2</v>
      </c>
      <c r="P288" s="607" t="s">
        <v>850</v>
      </c>
      <c r="Q288" s="607"/>
      <c r="R288" s="607" t="s">
        <v>790</v>
      </c>
      <c r="S288" s="603" t="s">
        <v>27</v>
      </c>
    </row>
    <row r="289" spans="1:19" s="601" customFormat="1" ht="38.25" x14ac:dyDescent="0.25">
      <c r="A289" s="600">
        <v>258</v>
      </c>
      <c r="B289" s="607">
        <v>288</v>
      </c>
      <c r="C289" s="607" t="s">
        <v>558</v>
      </c>
      <c r="D289" s="607" t="s">
        <v>804</v>
      </c>
      <c r="E289" s="607" t="s">
        <v>804</v>
      </c>
      <c r="F289" s="607">
        <v>300568</v>
      </c>
      <c r="G289" s="607" t="s">
        <v>556</v>
      </c>
      <c r="H289" s="607" t="s">
        <v>114</v>
      </c>
      <c r="I289" s="607" t="s">
        <v>557</v>
      </c>
      <c r="J289" s="605">
        <v>3931</v>
      </c>
      <c r="K289" s="605"/>
      <c r="L289" s="605" t="s">
        <v>795</v>
      </c>
      <c r="M289" s="621">
        <v>6600</v>
      </c>
      <c r="N289" s="608">
        <v>45838</v>
      </c>
      <c r="O289" s="605">
        <f t="shared" si="4"/>
        <v>2</v>
      </c>
      <c r="P289" s="607" t="s">
        <v>850</v>
      </c>
      <c r="Q289" s="607"/>
      <c r="R289" s="607" t="s">
        <v>790</v>
      </c>
      <c r="S289" s="603" t="s">
        <v>27</v>
      </c>
    </row>
    <row r="290" spans="1:19" s="601" customFormat="1" ht="76.5" x14ac:dyDescent="0.25">
      <c r="A290" s="600">
        <v>404</v>
      </c>
      <c r="B290" s="607">
        <v>289</v>
      </c>
      <c r="C290" s="607" t="s">
        <v>142</v>
      </c>
      <c r="D290" s="607" t="s">
        <v>799</v>
      </c>
      <c r="E290" s="607" t="s">
        <v>799</v>
      </c>
      <c r="F290" s="607">
        <v>295226</v>
      </c>
      <c r="G290" s="607" t="s">
        <v>726</v>
      </c>
      <c r="H290" s="607" t="s">
        <v>114</v>
      </c>
      <c r="I290" s="607" t="s">
        <v>727</v>
      </c>
      <c r="J290" s="605">
        <v>3931</v>
      </c>
      <c r="K290" s="605"/>
      <c r="L290" s="605" t="s">
        <v>795</v>
      </c>
      <c r="M290" s="621">
        <v>4300</v>
      </c>
      <c r="N290" s="608">
        <v>45838</v>
      </c>
      <c r="O290" s="605">
        <f t="shared" si="4"/>
        <v>2</v>
      </c>
      <c r="P290" s="607" t="s">
        <v>850</v>
      </c>
      <c r="Q290" s="607"/>
      <c r="R290" s="607" t="s">
        <v>790</v>
      </c>
      <c r="S290" s="603" t="s">
        <v>27</v>
      </c>
    </row>
    <row r="291" spans="1:19" s="601" customFormat="1" ht="216.75" x14ac:dyDescent="0.25">
      <c r="A291" s="600">
        <v>251</v>
      </c>
      <c r="B291" s="607">
        <v>290</v>
      </c>
      <c r="C291" s="607" t="s">
        <v>130</v>
      </c>
      <c r="D291" s="607" t="s">
        <v>811</v>
      </c>
      <c r="E291" s="607" t="s">
        <v>811</v>
      </c>
      <c r="F291" s="607">
        <v>288230</v>
      </c>
      <c r="G291" s="607" t="s">
        <v>542</v>
      </c>
      <c r="H291" s="607" t="s">
        <v>114</v>
      </c>
      <c r="I291" s="607" t="s">
        <v>543</v>
      </c>
      <c r="J291" s="605">
        <v>3931</v>
      </c>
      <c r="K291" s="605">
        <v>3099</v>
      </c>
      <c r="L291" s="605" t="s">
        <v>795</v>
      </c>
      <c r="M291" s="621">
        <v>30000</v>
      </c>
      <c r="N291" s="608">
        <v>45996</v>
      </c>
      <c r="O291" s="605">
        <f t="shared" si="4"/>
        <v>4</v>
      </c>
      <c r="P291" s="607" t="s">
        <v>850</v>
      </c>
      <c r="Q291" s="607"/>
      <c r="R291" s="607" t="s">
        <v>790</v>
      </c>
      <c r="S291" s="603" t="s">
        <v>27</v>
      </c>
    </row>
    <row r="292" spans="1:19" s="601" customFormat="1" ht="204" x14ac:dyDescent="0.25">
      <c r="A292" s="600">
        <v>247</v>
      </c>
      <c r="B292" s="607">
        <v>291</v>
      </c>
      <c r="C292" s="607" t="s">
        <v>130</v>
      </c>
      <c r="D292" s="607" t="s">
        <v>811</v>
      </c>
      <c r="E292" s="607" t="s">
        <v>811</v>
      </c>
      <c r="F292" s="607">
        <v>284413</v>
      </c>
      <c r="G292" s="607" t="s">
        <v>536</v>
      </c>
      <c r="H292" s="607" t="s">
        <v>114</v>
      </c>
      <c r="I292" s="607" t="s">
        <v>535</v>
      </c>
      <c r="J292" s="605">
        <v>3931</v>
      </c>
      <c r="K292" s="605"/>
      <c r="L292" s="605" t="s">
        <v>796</v>
      </c>
      <c r="M292" s="621">
        <v>300000</v>
      </c>
      <c r="N292" s="608">
        <v>45869</v>
      </c>
      <c r="O292" s="605">
        <f t="shared" si="4"/>
        <v>3</v>
      </c>
      <c r="P292" s="607" t="s">
        <v>850</v>
      </c>
      <c r="Q292" s="607"/>
      <c r="R292" s="607" t="s">
        <v>790</v>
      </c>
      <c r="S292" s="603" t="s">
        <v>27</v>
      </c>
    </row>
    <row r="293" spans="1:19" s="601" customFormat="1" ht="51" x14ac:dyDescent="0.25">
      <c r="A293" s="600">
        <v>290</v>
      </c>
      <c r="B293" s="607">
        <v>292</v>
      </c>
      <c r="C293" s="607" t="s">
        <v>127</v>
      </c>
      <c r="D293" s="607" t="s">
        <v>809</v>
      </c>
      <c r="E293" s="607" t="s">
        <v>809</v>
      </c>
      <c r="F293" s="607">
        <v>291745</v>
      </c>
      <c r="G293" s="607" t="s">
        <v>138</v>
      </c>
      <c r="H293" s="607" t="s">
        <v>114</v>
      </c>
      <c r="I293" s="607" t="s">
        <v>627</v>
      </c>
      <c r="J293" s="605">
        <v>3931</v>
      </c>
      <c r="K293" s="605"/>
      <c r="L293" s="605" t="s">
        <v>796</v>
      </c>
      <c r="M293" s="621">
        <v>8594</v>
      </c>
      <c r="N293" s="608">
        <v>45930</v>
      </c>
      <c r="O293" s="605">
        <f t="shared" si="4"/>
        <v>3</v>
      </c>
      <c r="P293" s="607" t="s">
        <v>850</v>
      </c>
      <c r="Q293" s="607"/>
      <c r="R293" s="607" t="s">
        <v>790</v>
      </c>
      <c r="S293" s="603" t="s">
        <v>27</v>
      </c>
    </row>
    <row r="294" spans="1:19" s="601" customFormat="1" ht="51" x14ac:dyDescent="0.25">
      <c r="A294" s="600">
        <v>260</v>
      </c>
      <c r="B294" s="607">
        <v>293</v>
      </c>
      <c r="C294" s="607" t="s">
        <v>135</v>
      </c>
      <c r="D294" s="607" t="s">
        <v>804</v>
      </c>
      <c r="E294" s="607" t="s">
        <v>804</v>
      </c>
      <c r="F294" s="607">
        <v>300581</v>
      </c>
      <c r="G294" s="607" t="s">
        <v>561</v>
      </c>
      <c r="H294" s="607" t="s">
        <v>114</v>
      </c>
      <c r="I294" s="607" t="s">
        <v>562</v>
      </c>
      <c r="J294" s="605">
        <v>3701</v>
      </c>
      <c r="K294" s="605"/>
      <c r="L294" s="605" t="s">
        <v>795</v>
      </c>
      <c r="M294" s="621">
        <v>99373.74</v>
      </c>
      <c r="N294" s="608">
        <v>45838</v>
      </c>
      <c r="O294" s="605">
        <f t="shared" si="4"/>
        <v>2</v>
      </c>
      <c r="P294" s="607" t="s">
        <v>850</v>
      </c>
      <c r="Q294" s="607"/>
      <c r="R294" s="607" t="s">
        <v>790</v>
      </c>
      <c r="S294" s="603" t="s">
        <v>38</v>
      </c>
    </row>
    <row r="295" spans="1:19" s="601" customFormat="1" ht="63.75" x14ac:dyDescent="0.25">
      <c r="A295" s="600">
        <v>2</v>
      </c>
      <c r="B295" s="607">
        <v>294</v>
      </c>
      <c r="C295" s="607" t="s">
        <v>113</v>
      </c>
      <c r="D295" s="607" t="s">
        <v>806</v>
      </c>
      <c r="E295" s="607" t="s">
        <v>806</v>
      </c>
      <c r="F295" s="607">
        <v>283260</v>
      </c>
      <c r="G295" s="607" t="s">
        <v>171</v>
      </c>
      <c r="H295" s="607" t="s">
        <v>114</v>
      </c>
      <c r="I295" s="607" t="s">
        <v>172</v>
      </c>
      <c r="J295" s="605">
        <v>3702</v>
      </c>
      <c r="K295" s="605"/>
      <c r="L295" s="605" t="s">
        <v>796</v>
      </c>
      <c r="M295" s="621">
        <v>3306298.96</v>
      </c>
      <c r="N295" s="608">
        <v>45718</v>
      </c>
      <c r="O295" s="605">
        <f t="shared" si="4"/>
        <v>1</v>
      </c>
      <c r="P295" s="607" t="s">
        <v>850</v>
      </c>
      <c r="Q295" s="607"/>
      <c r="R295" s="607" t="s">
        <v>790</v>
      </c>
      <c r="S295" s="603" t="s">
        <v>38</v>
      </c>
    </row>
    <row r="296" spans="1:19" s="601" customFormat="1" ht="76.5" x14ac:dyDescent="0.25">
      <c r="A296" s="600">
        <v>5</v>
      </c>
      <c r="B296" s="607">
        <v>295</v>
      </c>
      <c r="C296" s="607" t="s">
        <v>113</v>
      </c>
      <c r="D296" s="607" t="s">
        <v>806</v>
      </c>
      <c r="E296" s="607" t="s">
        <v>806</v>
      </c>
      <c r="F296" s="607">
        <v>283376</v>
      </c>
      <c r="G296" s="607" t="s">
        <v>176</v>
      </c>
      <c r="H296" s="607" t="s">
        <v>114</v>
      </c>
      <c r="I296" s="607" t="s">
        <v>177</v>
      </c>
      <c r="J296" s="605">
        <v>3702</v>
      </c>
      <c r="K296" s="605"/>
      <c r="L296" s="605" t="s">
        <v>796</v>
      </c>
      <c r="M296" s="714">
        <v>2514151.7599999998</v>
      </c>
      <c r="N296" s="608">
        <v>45770</v>
      </c>
      <c r="O296" s="605">
        <f t="shared" si="4"/>
        <v>2</v>
      </c>
      <c r="P296" s="607" t="s">
        <v>850</v>
      </c>
      <c r="Q296" s="607"/>
      <c r="R296" s="607" t="s">
        <v>790</v>
      </c>
      <c r="S296" s="603" t="s">
        <v>38</v>
      </c>
    </row>
    <row r="297" spans="1:19" s="601" customFormat="1" ht="76.5" x14ac:dyDescent="0.25">
      <c r="A297" s="600">
        <v>8</v>
      </c>
      <c r="B297" s="607">
        <v>296</v>
      </c>
      <c r="C297" s="607" t="s">
        <v>113</v>
      </c>
      <c r="D297" s="607" t="s">
        <v>806</v>
      </c>
      <c r="E297" s="607" t="s">
        <v>806</v>
      </c>
      <c r="F297" s="607">
        <v>286901</v>
      </c>
      <c r="G297" s="607" t="s">
        <v>181</v>
      </c>
      <c r="H297" s="607" t="s">
        <v>114</v>
      </c>
      <c r="I297" s="607" t="s">
        <v>182</v>
      </c>
      <c r="J297" s="605">
        <v>3702</v>
      </c>
      <c r="K297" s="605"/>
      <c r="L297" s="605" t="s">
        <v>796</v>
      </c>
      <c r="M297" s="714">
        <v>4410739.9400000004</v>
      </c>
      <c r="N297" s="608">
        <v>45863</v>
      </c>
      <c r="O297" s="605">
        <f t="shared" si="4"/>
        <v>3</v>
      </c>
      <c r="P297" s="607" t="s">
        <v>850</v>
      </c>
      <c r="Q297" s="607"/>
      <c r="R297" s="607" t="s">
        <v>790</v>
      </c>
      <c r="S297" s="603" t="s">
        <v>38</v>
      </c>
    </row>
    <row r="298" spans="1:19" s="601" customFormat="1" ht="51" x14ac:dyDescent="0.25">
      <c r="A298" s="600">
        <v>1</v>
      </c>
      <c r="B298" s="607">
        <v>297</v>
      </c>
      <c r="C298" s="607" t="s">
        <v>113</v>
      </c>
      <c r="D298" s="607" t="s">
        <v>806</v>
      </c>
      <c r="E298" s="607" t="s">
        <v>806</v>
      </c>
      <c r="F298" s="607">
        <v>283222</v>
      </c>
      <c r="G298" s="607" t="s">
        <v>862</v>
      </c>
      <c r="H298" s="607" t="s">
        <v>114</v>
      </c>
      <c r="I298" s="607" t="s">
        <v>170</v>
      </c>
      <c r="J298" s="605">
        <v>3702</v>
      </c>
      <c r="K298" s="605"/>
      <c r="L298" s="605" t="s">
        <v>797</v>
      </c>
      <c r="M298" s="621">
        <v>3049719.59</v>
      </c>
      <c r="N298" s="608">
        <v>45711</v>
      </c>
      <c r="O298" s="605">
        <f t="shared" si="4"/>
        <v>1</v>
      </c>
      <c r="P298" s="607" t="s">
        <v>850</v>
      </c>
      <c r="Q298" s="607"/>
      <c r="R298" s="607" t="s">
        <v>790</v>
      </c>
      <c r="S298" s="603" t="s">
        <v>38</v>
      </c>
    </row>
    <row r="299" spans="1:19" s="601" customFormat="1" ht="216.75" x14ac:dyDescent="0.25">
      <c r="A299" s="600">
        <v>3</v>
      </c>
      <c r="B299" s="607">
        <v>298</v>
      </c>
      <c r="C299" s="607" t="s">
        <v>113</v>
      </c>
      <c r="D299" s="607" t="s">
        <v>806</v>
      </c>
      <c r="E299" s="607" t="s">
        <v>806</v>
      </c>
      <c r="F299" s="607">
        <v>301334</v>
      </c>
      <c r="G299" s="607" t="s">
        <v>863</v>
      </c>
      <c r="H299" s="607" t="s">
        <v>114</v>
      </c>
      <c r="I299" s="607" t="s">
        <v>174</v>
      </c>
      <c r="J299" s="605">
        <v>3702</v>
      </c>
      <c r="K299" s="605"/>
      <c r="L299" s="605" t="s">
        <v>797</v>
      </c>
      <c r="M299" s="621">
        <v>8592288.7899999991</v>
      </c>
      <c r="N299" s="608">
        <v>45745</v>
      </c>
      <c r="O299" s="605">
        <f t="shared" si="4"/>
        <v>1</v>
      </c>
      <c r="P299" s="607" t="s">
        <v>850</v>
      </c>
      <c r="Q299" s="607"/>
      <c r="R299" s="607" t="s">
        <v>790</v>
      </c>
      <c r="S299" s="603" t="s">
        <v>38</v>
      </c>
    </row>
    <row r="300" spans="1:19" s="601" customFormat="1" ht="216.75" x14ac:dyDescent="0.25">
      <c r="A300" s="600">
        <v>4</v>
      </c>
      <c r="B300" s="607">
        <v>299</v>
      </c>
      <c r="C300" s="607" t="s">
        <v>113</v>
      </c>
      <c r="D300" s="607" t="s">
        <v>806</v>
      </c>
      <c r="E300" s="607" t="s">
        <v>806</v>
      </c>
      <c r="F300" s="607">
        <v>301332</v>
      </c>
      <c r="G300" s="607" t="s">
        <v>864</v>
      </c>
      <c r="H300" s="607" t="s">
        <v>114</v>
      </c>
      <c r="I300" s="607" t="s">
        <v>174</v>
      </c>
      <c r="J300" s="605">
        <v>3702</v>
      </c>
      <c r="K300" s="605"/>
      <c r="L300" s="605" t="s">
        <v>797</v>
      </c>
      <c r="M300" s="714">
        <v>22776187.260000002</v>
      </c>
      <c r="N300" s="608">
        <v>45748</v>
      </c>
      <c r="O300" s="605">
        <f t="shared" si="4"/>
        <v>2</v>
      </c>
      <c r="P300" s="607" t="s">
        <v>850</v>
      </c>
      <c r="Q300" s="607"/>
      <c r="R300" s="607" t="s">
        <v>790</v>
      </c>
      <c r="S300" s="603" t="s">
        <v>38</v>
      </c>
    </row>
    <row r="301" spans="1:19" s="601" customFormat="1" ht="25.5" x14ac:dyDescent="0.25">
      <c r="A301" s="600">
        <v>6</v>
      </c>
      <c r="B301" s="607">
        <v>300</v>
      </c>
      <c r="C301" s="607" t="s">
        <v>113</v>
      </c>
      <c r="D301" s="607" t="s">
        <v>806</v>
      </c>
      <c r="E301" s="607" t="s">
        <v>806</v>
      </c>
      <c r="F301" s="607">
        <v>284291</v>
      </c>
      <c r="G301" s="607" t="s">
        <v>178</v>
      </c>
      <c r="H301" s="607" t="s">
        <v>114</v>
      </c>
      <c r="I301" s="607" t="s">
        <v>178</v>
      </c>
      <c r="J301" s="605">
        <v>3702</v>
      </c>
      <c r="K301" s="605"/>
      <c r="L301" s="605" t="s">
        <v>797</v>
      </c>
      <c r="M301" s="714">
        <v>54762729.560000002</v>
      </c>
      <c r="N301" s="608">
        <v>45809</v>
      </c>
      <c r="O301" s="605">
        <f t="shared" si="4"/>
        <v>2</v>
      </c>
      <c r="P301" s="607" t="s">
        <v>850</v>
      </c>
      <c r="Q301" s="607"/>
      <c r="R301" s="607" t="s">
        <v>790</v>
      </c>
      <c r="S301" s="603" t="s">
        <v>38</v>
      </c>
    </row>
    <row r="302" spans="1:19" s="601" customFormat="1" ht="76.5" x14ac:dyDescent="0.25">
      <c r="A302" s="600">
        <v>7</v>
      </c>
      <c r="B302" s="607">
        <v>301</v>
      </c>
      <c r="C302" s="607" t="s">
        <v>113</v>
      </c>
      <c r="D302" s="607" t="s">
        <v>806</v>
      </c>
      <c r="E302" s="607" t="s">
        <v>806</v>
      </c>
      <c r="F302" s="607">
        <v>286843</v>
      </c>
      <c r="G302" s="607" t="s">
        <v>179</v>
      </c>
      <c r="H302" s="607" t="s">
        <v>114</v>
      </c>
      <c r="I302" s="607" t="s">
        <v>180</v>
      </c>
      <c r="J302" s="605">
        <v>3701</v>
      </c>
      <c r="K302" s="605"/>
      <c r="L302" s="605" t="s">
        <v>797</v>
      </c>
      <c r="M302" s="714">
        <v>4947019.43</v>
      </c>
      <c r="N302" s="608">
        <v>45839</v>
      </c>
      <c r="O302" s="605">
        <f t="shared" si="4"/>
        <v>3</v>
      </c>
      <c r="P302" s="607" t="s">
        <v>850</v>
      </c>
      <c r="Q302" s="607"/>
      <c r="R302" s="607" t="s">
        <v>790</v>
      </c>
      <c r="S302" s="603" t="s">
        <v>38</v>
      </c>
    </row>
    <row r="303" spans="1:19" s="601" customFormat="1" ht="63.75" x14ac:dyDescent="0.25">
      <c r="A303" s="600">
        <v>9</v>
      </c>
      <c r="B303" s="607">
        <v>302</v>
      </c>
      <c r="C303" s="607" t="s">
        <v>113</v>
      </c>
      <c r="D303" s="607" t="s">
        <v>806</v>
      </c>
      <c r="E303" s="607" t="s">
        <v>806</v>
      </c>
      <c r="F303" s="607">
        <v>283240</v>
      </c>
      <c r="G303" s="607" t="s">
        <v>183</v>
      </c>
      <c r="H303" s="607" t="s">
        <v>114</v>
      </c>
      <c r="I303" s="607" t="s">
        <v>184</v>
      </c>
      <c r="J303" s="605">
        <v>3702</v>
      </c>
      <c r="K303" s="605"/>
      <c r="L303" s="605" t="s">
        <v>797</v>
      </c>
      <c r="M303" s="714">
        <v>2308750.52</v>
      </c>
      <c r="N303" s="608">
        <v>45901</v>
      </c>
      <c r="O303" s="605">
        <f t="shared" si="4"/>
        <v>3</v>
      </c>
      <c r="P303" s="607" t="s">
        <v>850</v>
      </c>
      <c r="Q303" s="607"/>
      <c r="R303" s="607" t="s">
        <v>790</v>
      </c>
      <c r="S303" s="603" t="s">
        <v>38</v>
      </c>
    </row>
    <row r="304" spans="1:19" s="601" customFormat="1" ht="51" x14ac:dyDescent="0.25">
      <c r="A304" s="600">
        <v>10</v>
      </c>
      <c r="B304" s="607">
        <v>303</v>
      </c>
      <c r="C304" s="607" t="s">
        <v>113</v>
      </c>
      <c r="D304" s="607" t="s">
        <v>806</v>
      </c>
      <c r="E304" s="607" t="s">
        <v>806</v>
      </c>
      <c r="F304" s="607">
        <v>286898</v>
      </c>
      <c r="G304" s="607" t="s">
        <v>185</v>
      </c>
      <c r="H304" s="607" t="s">
        <v>114</v>
      </c>
      <c r="I304" s="607" t="s">
        <v>186</v>
      </c>
      <c r="J304" s="605">
        <v>3702</v>
      </c>
      <c r="K304" s="605"/>
      <c r="L304" s="605" t="s">
        <v>797</v>
      </c>
      <c r="M304" s="714">
        <v>733259.13</v>
      </c>
      <c r="N304" s="608">
        <v>46000</v>
      </c>
      <c r="O304" s="605">
        <f t="shared" si="4"/>
        <v>4</v>
      </c>
      <c r="P304" s="607" t="s">
        <v>850</v>
      </c>
      <c r="Q304" s="607"/>
      <c r="R304" s="607" t="s">
        <v>790</v>
      </c>
      <c r="S304" s="603" t="s">
        <v>38</v>
      </c>
    </row>
    <row r="305" spans="1:19" s="601" customFormat="1" ht="51" x14ac:dyDescent="0.25">
      <c r="A305" s="600">
        <v>11</v>
      </c>
      <c r="B305" s="607">
        <v>304</v>
      </c>
      <c r="C305" s="607" t="s">
        <v>113</v>
      </c>
      <c r="D305" s="607" t="s">
        <v>806</v>
      </c>
      <c r="E305" s="607" t="s">
        <v>806</v>
      </c>
      <c r="F305" s="607">
        <v>284152</v>
      </c>
      <c r="G305" s="607" t="s">
        <v>115</v>
      </c>
      <c r="H305" s="607" t="s">
        <v>114</v>
      </c>
      <c r="I305" s="607" t="s">
        <v>187</v>
      </c>
      <c r="J305" s="605">
        <v>3702</v>
      </c>
      <c r="K305" s="605"/>
      <c r="L305" s="605" t="s">
        <v>797</v>
      </c>
      <c r="M305" s="714">
        <v>1045993.37</v>
      </c>
      <c r="N305" s="608">
        <v>46000</v>
      </c>
      <c r="O305" s="605">
        <f t="shared" si="4"/>
        <v>4</v>
      </c>
      <c r="P305" s="607" t="s">
        <v>850</v>
      </c>
      <c r="Q305" s="607"/>
      <c r="R305" s="607" t="s">
        <v>790</v>
      </c>
      <c r="S305" s="603" t="s">
        <v>38</v>
      </c>
    </row>
    <row r="306" spans="1:19" s="601" customFormat="1" ht="382.5" x14ac:dyDescent="0.25">
      <c r="A306" s="600">
        <v>97</v>
      </c>
      <c r="B306" s="607">
        <v>305</v>
      </c>
      <c r="C306" s="607" t="s">
        <v>118</v>
      </c>
      <c r="D306" s="607" t="s">
        <v>829</v>
      </c>
      <c r="E306" s="607" t="s">
        <v>829</v>
      </c>
      <c r="F306" s="607">
        <v>290117</v>
      </c>
      <c r="G306" s="607" t="s">
        <v>307</v>
      </c>
      <c r="H306" s="607" t="s">
        <v>114</v>
      </c>
      <c r="I306" s="607" t="s">
        <v>308</v>
      </c>
      <c r="J306" s="605">
        <v>4006</v>
      </c>
      <c r="K306" s="605"/>
      <c r="L306" s="605" t="s">
        <v>795</v>
      </c>
      <c r="M306" s="621">
        <v>1638065.68</v>
      </c>
      <c r="N306" s="608">
        <v>45679</v>
      </c>
      <c r="O306" s="605">
        <f t="shared" si="4"/>
        <v>1</v>
      </c>
      <c r="P306" s="607" t="s">
        <v>850</v>
      </c>
      <c r="Q306" s="623"/>
      <c r="R306" s="607" t="s">
        <v>40</v>
      </c>
      <c r="S306" s="603" t="s">
        <v>48</v>
      </c>
    </row>
    <row r="307" spans="1:19" s="601" customFormat="1" x14ac:dyDescent="0.25">
      <c r="A307" s="600">
        <v>398</v>
      </c>
      <c r="B307" s="607">
        <v>306</v>
      </c>
      <c r="C307" s="607" t="s">
        <v>717</v>
      </c>
      <c r="D307" s="607" t="s">
        <v>830</v>
      </c>
      <c r="E307" s="607" t="s">
        <v>844</v>
      </c>
      <c r="F307" s="607">
        <v>303172</v>
      </c>
      <c r="G307" s="607" t="s">
        <v>119</v>
      </c>
      <c r="H307" s="607">
        <v>70</v>
      </c>
      <c r="I307" s="607" t="s">
        <v>718</v>
      </c>
      <c r="J307" s="605">
        <v>5207</v>
      </c>
      <c r="K307" s="605"/>
      <c r="L307" s="605" t="s">
        <v>795</v>
      </c>
      <c r="M307" s="621">
        <v>700000</v>
      </c>
      <c r="N307" s="608">
        <v>45688</v>
      </c>
      <c r="O307" s="605">
        <f t="shared" si="4"/>
        <v>1</v>
      </c>
      <c r="P307" s="607" t="s">
        <v>850</v>
      </c>
      <c r="Q307" s="607"/>
      <c r="R307" s="607" t="s">
        <v>40</v>
      </c>
      <c r="S307" s="603" t="s">
        <v>48</v>
      </c>
    </row>
    <row r="308" spans="1:19" s="601" customFormat="1" ht="114.75" x14ac:dyDescent="0.25">
      <c r="A308" s="600">
        <v>145</v>
      </c>
      <c r="B308" s="607">
        <v>307</v>
      </c>
      <c r="C308" s="607" t="s">
        <v>130</v>
      </c>
      <c r="D308" s="607" t="s">
        <v>811</v>
      </c>
      <c r="E308" s="607" t="s">
        <v>844</v>
      </c>
      <c r="F308" s="607">
        <v>290908</v>
      </c>
      <c r="G308" s="607" t="s">
        <v>389</v>
      </c>
      <c r="H308" s="607">
        <v>1</v>
      </c>
      <c r="I308" s="607" t="s">
        <v>390</v>
      </c>
      <c r="J308" s="605">
        <v>4006</v>
      </c>
      <c r="K308" s="605"/>
      <c r="L308" s="605" t="s">
        <v>795</v>
      </c>
      <c r="M308" s="621">
        <v>870.59</v>
      </c>
      <c r="N308" s="608">
        <v>45747</v>
      </c>
      <c r="O308" s="605">
        <f t="shared" si="4"/>
        <v>1</v>
      </c>
      <c r="P308" s="607" t="s">
        <v>850</v>
      </c>
      <c r="Q308" s="607"/>
      <c r="R308" s="607" t="s">
        <v>40</v>
      </c>
      <c r="S308" s="603" t="s">
        <v>48</v>
      </c>
    </row>
    <row r="309" spans="1:19" s="601" customFormat="1" ht="25.5" x14ac:dyDescent="0.25">
      <c r="A309" s="600">
        <v>397</v>
      </c>
      <c r="B309" s="607">
        <v>308</v>
      </c>
      <c r="C309" s="607" t="s">
        <v>715</v>
      </c>
      <c r="D309" s="607" t="s">
        <v>831</v>
      </c>
      <c r="E309" s="607" t="s">
        <v>844</v>
      </c>
      <c r="F309" s="607">
        <v>303328</v>
      </c>
      <c r="G309" s="607" t="s">
        <v>720</v>
      </c>
      <c r="H309" s="607">
        <v>5</v>
      </c>
      <c r="I309" s="607" t="s">
        <v>716</v>
      </c>
      <c r="J309" s="605">
        <v>5207</v>
      </c>
      <c r="K309" s="605"/>
      <c r="L309" s="605" t="s">
        <v>795</v>
      </c>
      <c r="M309" s="621">
        <v>50000</v>
      </c>
      <c r="N309" s="608">
        <v>45747</v>
      </c>
      <c r="O309" s="605">
        <f t="shared" si="4"/>
        <v>1</v>
      </c>
      <c r="P309" s="607" t="s">
        <v>850</v>
      </c>
      <c r="Q309" s="607"/>
      <c r="R309" s="607" t="s">
        <v>40</v>
      </c>
      <c r="S309" s="603" t="s">
        <v>48</v>
      </c>
    </row>
    <row r="310" spans="1:19" s="601" customFormat="1" ht="25.5" x14ac:dyDescent="0.25">
      <c r="A310" s="600">
        <v>163</v>
      </c>
      <c r="B310" s="607">
        <v>309</v>
      </c>
      <c r="C310" s="607" t="s">
        <v>125</v>
      </c>
      <c r="D310" s="607" t="s">
        <v>805</v>
      </c>
      <c r="E310" s="607" t="s">
        <v>844</v>
      </c>
      <c r="F310" s="607">
        <v>294627</v>
      </c>
      <c r="G310" s="607" t="s">
        <v>424</v>
      </c>
      <c r="H310" s="607">
        <v>1</v>
      </c>
      <c r="I310" s="607" t="s">
        <v>423</v>
      </c>
      <c r="J310" s="605">
        <v>4006</v>
      </c>
      <c r="K310" s="605"/>
      <c r="L310" s="605" t="s">
        <v>795</v>
      </c>
      <c r="M310" s="621">
        <v>1820</v>
      </c>
      <c r="N310" s="608">
        <v>45807</v>
      </c>
      <c r="O310" s="605">
        <f t="shared" si="4"/>
        <v>2</v>
      </c>
      <c r="P310" s="607" t="s">
        <v>850</v>
      </c>
      <c r="Q310" s="607"/>
      <c r="R310" s="607" t="s">
        <v>40</v>
      </c>
      <c r="S310" s="603" t="s">
        <v>48</v>
      </c>
    </row>
    <row r="311" spans="1:19" s="601" customFormat="1" ht="63.75" x14ac:dyDescent="0.25">
      <c r="A311" s="600">
        <v>120</v>
      </c>
      <c r="B311" s="607">
        <v>310</v>
      </c>
      <c r="C311" s="607" t="s">
        <v>116</v>
      </c>
      <c r="D311" s="607" t="s">
        <v>803</v>
      </c>
      <c r="E311" s="607" t="s">
        <v>803</v>
      </c>
      <c r="F311" s="607">
        <v>290504</v>
      </c>
      <c r="G311" s="607" t="s">
        <v>341</v>
      </c>
      <c r="H311" s="607">
        <v>1</v>
      </c>
      <c r="I311" s="607" t="s">
        <v>342</v>
      </c>
      <c r="J311" s="605">
        <v>5207</v>
      </c>
      <c r="K311" s="605"/>
      <c r="L311" s="605" t="s">
        <v>795</v>
      </c>
      <c r="M311" s="621">
        <v>622740</v>
      </c>
      <c r="N311" s="608">
        <v>45838</v>
      </c>
      <c r="O311" s="605">
        <f t="shared" si="4"/>
        <v>2</v>
      </c>
      <c r="P311" s="607" t="s">
        <v>850</v>
      </c>
      <c r="Q311" s="607"/>
      <c r="R311" s="607" t="s">
        <v>40</v>
      </c>
      <c r="S311" s="603" t="s">
        <v>48</v>
      </c>
    </row>
    <row r="312" spans="1:19" s="601" customFormat="1" ht="76.5" x14ac:dyDescent="0.25">
      <c r="A312" s="600">
        <v>124</v>
      </c>
      <c r="B312" s="607">
        <v>311</v>
      </c>
      <c r="C312" s="607" t="s">
        <v>116</v>
      </c>
      <c r="D312" s="607" t="s">
        <v>803</v>
      </c>
      <c r="E312" s="607" t="s">
        <v>803</v>
      </c>
      <c r="F312" s="607">
        <v>290548</v>
      </c>
      <c r="G312" s="607" t="s">
        <v>349</v>
      </c>
      <c r="H312" s="607">
        <v>3</v>
      </c>
      <c r="I312" s="607" t="s">
        <v>350</v>
      </c>
      <c r="J312" s="605">
        <v>5207</v>
      </c>
      <c r="K312" s="605"/>
      <c r="L312" s="605" t="s">
        <v>795</v>
      </c>
      <c r="M312" s="621">
        <v>235548.76</v>
      </c>
      <c r="N312" s="608">
        <v>45838</v>
      </c>
      <c r="O312" s="605">
        <f t="shared" si="4"/>
        <v>2</v>
      </c>
      <c r="P312" s="607" t="s">
        <v>850</v>
      </c>
      <c r="Q312" s="607"/>
      <c r="R312" s="607" t="s">
        <v>40</v>
      </c>
      <c r="S312" s="603" t="s">
        <v>48</v>
      </c>
    </row>
    <row r="313" spans="1:19" s="601" customFormat="1" ht="127.5" x14ac:dyDescent="0.25">
      <c r="A313" s="600">
        <v>126</v>
      </c>
      <c r="B313" s="607">
        <v>312</v>
      </c>
      <c r="C313" s="607" t="s">
        <v>116</v>
      </c>
      <c r="D313" s="607" t="s">
        <v>803</v>
      </c>
      <c r="E313" s="607" t="s">
        <v>803</v>
      </c>
      <c r="F313" s="607">
        <v>290608</v>
      </c>
      <c r="G313" s="607" t="s">
        <v>353</v>
      </c>
      <c r="H313" s="607" t="s">
        <v>114</v>
      </c>
      <c r="I313" s="607" t="s">
        <v>354</v>
      </c>
      <c r="J313" s="605">
        <v>4006</v>
      </c>
      <c r="K313" s="605"/>
      <c r="L313" s="605" t="s">
        <v>795</v>
      </c>
      <c r="M313" s="621">
        <v>372658</v>
      </c>
      <c r="N313" s="608">
        <v>45838</v>
      </c>
      <c r="O313" s="605">
        <f t="shared" si="4"/>
        <v>2</v>
      </c>
      <c r="P313" s="607" t="s">
        <v>850</v>
      </c>
      <c r="Q313" s="607"/>
      <c r="R313" s="607" t="s">
        <v>40</v>
      </c>
      <c r="S313" s="603" t="s">
        <v>48</v>
      </c>
    </row>
    <row r="314" spans="1:19" s="601" customFormat="1" ht="114.75" x14ac:dyDescent="0.25">
      <c r="A314" s="600">
        <v>127</v>
      </c>
      <c r="B314" s="607">
        <v>313</v>
      </c>
      <c r="C314" s="607" t="s">
        <v>143</v>
      </c>
      <c r="D314" s="607" t="s">
        <v>810</v>
      </c>
      <c r="E314" s="607" t="s">
        <v>844</v>
      </c>
      <c r="F314" s="607">
        <v>290621</v>
      </c>
      <c r="G314" s="607" t="s">
        <v>355</v>
      </c>
      <c r="H314" s="607">
        <v>2</v>
      </c>
      <c r="I314" s="607" t="s">
        <v>356</v>
      </c>
      <c r="J314" s="605">
        <v>5207</v>
      </c>
      <c r="K314" s="605"/>
      <c r="L314" s="605" t="s">
        <v>795</v>
      </c>
      <c r="M314" s="621">
        <v>51895</v>
      </c>
      <c r="N314" s="608">
        <v>45838</v>
      </c>
      <c r="O314" s="605">
        <f t="shared" si="4"/>
        <v>2</v>
      </c>
      <c r="P314" s="607" t="s">
        <v>850</v>
      </c>
      <c r="Q314" s="607"/>
      <c r="R314" s="607" t="s">
        <v>40</v>
      </c>
      <c r="S314" s="603" t="s">
        <v>48</v>
      </c>
    </row>
    <row r="315" spans="1:19" s="601" customFormat="1" ht="38.25" x14ac:dyDescent="0.25">
      <c r="A315" s="600">
        <v>130</v>
      </c>
      <c r="B315" s="607">
        <v>314</v>
      </c>
      <c r="C315" s="607" t="s">
        <v>621</v>
      </c>
      <c r="D315" s="607" t="s">
        <v>832</v>
      </c>
      <c r="E315" s="607" t="s">
        <v>844</v>
      </c>
      <c r="F315" s="607">
        <v>313162</v>
      </c>
      <c r="G315" s="607" t="s">
        <v>357</v>
      </c>
      <c r="H315" s="607">
        <v>10</v>
      </c>
      <c r="I315" s="607" t="s">
        <v>358</v>
      </c>
      <c r="J315" s="605">
        <v>5207</v>
      </c>
      <c r="K315" s="605"/>
      <c r="L315" s="605" t="s">
        <v>795</v>
      </c>
      <c r="M315" s="621">
        <v>100000</v>
      </c>
      <c r="N315" s="608">
        <v>45838</v>
      </c>
      <c r="O315" s="605">
        <f t="shared" si="4"/>
        <v>2</v>
      </c>
      <c r="P315" s="607" t="s">
        <v>850</v>
      </c>
      <c r="Q315" s="607"/>
      <c r="R315" s="607" t="s">
        <v>40</v>
      </c>
      <c r="S315" s="603" t="s">
        <v>48</v>
      </c>
    </row>
    <row r="316" spans="1:19" s="601" customFormat="1" ht="32.25" customHeight="1" x14ac:dyDescent="0.25">
      <c r="A316" s="600">
        <v>131</v>
      </c>
      <c r="B316" s="607">
        <v>315</v>
      </c>
      <c r="C316" s="607" t="s">
        <v>622</v>
      </c>
      <c r="D316" s="607" t="s">
        <v>833</v>
      </c>
      <c r="E316" s="607" t="s">
        <v>844</v>
      </c>
      <c r="F316" s="607">
        <v>313162</v>
      </c>
      <c r="G316" s="607" t="s">
        <v>357</v>
      </c>
      <c r="H316" s="607">
        <v>5</v>
      </c>
      <c r="I316" s="607" t="s">
        <v>359</v>
      </c>
      <c r="J316" s="605">
        <v>5207</v>
      </c>
      <c r="K316" s="605"/>
      <c r="L316" s="605" t="s">
        <v>795</v>
      </c>
      <c r="M316" s="621">
        <v>50000</v>
      </c>
      <c r="N316" s="608">
        <v>45838</v>
      </c>
      <c r="O316" s="605">
        <f t="shared" si="4"/>
        <v>2</v>
      </c>
      <c r="P316" s="607" t="s">
        <v>850</v>
      </c>
      <c r="Q316" s="607"/>
      <c r="R316" s="607" t="s">
        <v>40</v>
      </c>
      <c r="S316" s="603" t="s">
        <v>48</v>
      </c>
    </row>
    <row r="317" spans="1:19" s="601" customFormat="1" ht="40.5" customHeight="1" x14ac:dyDescent="0.25">
      <c r="A317" s="600">
        <v>132</v>
      </c>
      <c r="B317" s="607">
        <v>316</v>
      </c>
      <c r="C317" s="607" t="s">
        <v>623</v>
      </c>
      <c r="D317" s="607" t="s">
        <v>834</v>
      </c>
      <c r="E317" s="607" t="s">
        <v>844</v>
      </c>
      <c r="F317" s="607">
        <v>313162</v>
      </c>
      <c r="G317" s="607" t="s">
        <v>357</v>
      </c>
      <c r="H317" s="607">
        <v>1</v>
      </c>
      <c r="I317" s="607" t="s">
        <v>360</v>
      </c>
      <c r="J317" s="605">
        <v>5207</v>
      </c>
      <c r="K317" s="605"/>
      <c r="L317" s="605" t="s">
        <v>795</v>
      </c>
      <c r="M317" s="621">
        <v>10000</v>
      </c>
      <c r="N317" s="608">
        <v>45838</v>
      </c>
      <c r="O317" s="605">
        <f t="shared" si="4"/>
        <v>2</v>
      </c>
      <c r="P317" s="607" t="s">
        <v>850</v>
      </c>
      <c r="Q317" s="607"/>
      <c r="R317" s="607" t="s">
        <v>40</v>
      </c>
      <c r="S317" s="603" t="s">
        <v>48</v>
      </c>
    </row>
    <row r="318" spans="1:19" s="601" customFormat="1" ht="140.25" x14ac:dyDescent="0.25">
      <c r="A318" s="600">
        <v>133</v>
      </c>
      <c r="B318" s="607">
        <v>317</v>
      </c>
      <c r="C318" s="607" t="s">
        <v>624</v>
      </c>
      <c r="D318" s="607" t="s">
        <v>835</v>
      </c>
      <c r="E318" s="607" t="s">
        <v>844</v>
      </c>
      <c r="F318" s="607">
        <v>313162</v>
      </c>
      <c r="G318" s="607" t="s">
        <v>357</v>
      </c>
      <c r="H318" s="607">
        <v>30</v>
      </c>
      <c r="I318" s="607" t="s">
        <v>889</v>
      </c>
      <c r="J318" s="605">
        <v>5207</v>
      </c>
      <c r="K318" s="605"/>
      <c r="L318" s="605" t="s">
        <v>795</v>
      </c>
      <c r="M318" s="621">
        <v>300000</v>
      </c>
      <c r="N318" s="608">
        <v>45838</v>
      </c>
      <c r="O318" s="605">
        <f t="shared" si="4"/>
        <v>2</v>
      </c>
      <c r="P318" s="607" t="s">
        <v>850</v>
      </c>
      <c r="Q318" s="607"/>
      <c r="R318" s="607" t="s">
        <v>40</v>
      </c>
      <c r="S318" s="603" t="s">
        <v>48</v>
      </c>
    </row>
    <row r="319" spans="1:19" s="601" customFormat="1" ht="38.25" x14ac:dyDescent="0.25">
      <c r="A319" s="600">
        <v>134</v>
      </c>
      <c r="B319" s="607">
        <v>318</v>
      </c>
      <c r="C319" s="607" t="s">
        <v>625</v>
      </c>
      <c r="D319" s="607" t="s">
        <v>821</v>
      </c>
      <c r="E319" s="607" t="s">
        <v>844</v>
      </c>
      <c r="F319" s="607">
        <v>313162</v>
      </c>
      <c r="G319" s="607" t="s">
        <v>357</v>
      </c>
      <c r="H319" s="607">
        <v>4</v>
      </c>
      <c r="I319" s="607" t="s">
        <v>362</v>
      </c>
      <c r="J319" s="605">
        <v>5207</v>
      </c>
      <c r="K319" s="605"/>
      <c r="L319" s="605" t="s">
        <v>795</v>
      </c>
      <c r="M319" s="621">
        <v>40000</v>
      </c>
      <c r="N319" s="608">
        <v>45838</v>
      </c>
      <c r="O319" s="605">
        <f t="shared" si="4"/>
        <v>2</v>
      </c>
      <c r="P319" s="607" t="s">
        <v>850</v>
      </c>
      <c r="Q319" s="607"/>
      <c r="R319" s="607" t="s">
        <v>40</v>
      </c>
      <c r="S319" s="603" t="s">
        <v>48</v>
      </c>
    </row>
    <row r="320" spans="1:19" s="601" customFormat="1" ht="89.25" x14ac:dyDescent="0.25">
      <c r="A320" s="600">
        <v>136</v>
      </c>
      <c r="B320" s="607">
        <v>319</v>
      </c>
      <c r="C320" s="607" t="s">
        <v>626</v>
      </c>
      <c r="D320" s="607" t="s">
        <v>835</v>
      </c>
      <c r="E320" s="607" t="s">
        <v>844</v>
      </c>
      <c r="F320" s="607">
        <v>313175</v>
      </c>
      <c r="G320" s="607" t="s">
        <v>119</v>
      </c>
      <c r="H320" s="607">
        <v>7</v>
      </c>
      <c r="I320" s="607" t="s">
        <v>363</v>
      </c>
      <c r="J320" s="605">
        <v>5207</v>
      </c>
      <c r="K320" s="605"/>
      <c r="L320" s="605" t="s">
        <v>795</v>
      </c>
      <c r="M320" s="708">
        <v>70000</v>
      </c>
      <c r="N320" s="608">
        <v>45838</v>
      </c>
      <c r="O320" s="605">
        <f t="shared" si="4"/>
        <v>2</v>
      </c>
      <c r="P320" s="607" t="s">
        <v>850</v>
      </c>
      <c r="Q320" s="607"/>
      <c r="R320" s="607" t="s">
        <v>40</v>
      </c>
      <c r="S320" s="603" t="s">
        <v>48</v>
      </c>
    </row>
    <row r="321" spans="1:19" s="601" customFormat="1" ht="76.5" x14ac:dyDescent="0.25">
      <c r="A321" s="600">
        <v>147</v>
      </c>
      <c r="B321" s="607">
        <v>320</v>
      </c>
      <c r="C321" s="607" t="s">
        <v>117</v>
      </c>
      <c r="D321" s="607" t="s">
        <v>836</v>
      </c>
      <c r="E321" s="607" t="s">
        <v>836</v>
      </c>
      <c r="F321" s="607">
        <v>290936</v>
      </c>
      <c r="G321" s="607" t="s">
        <v>393</v>
      </c>
      <c r="H321" s="607">
        <v>20</v>
      </c>
      <c r="I321" s="607" t="s">
        <v>391</v>
      </c>
      <c r="J321" s="605">
        <v>4006</v>
      </c>
      <c r="K321" s="605"/>
      <c r="L321" s="605" t="s">
        <v>795</v>
      </c>
      <c r="M321" s="621">
        <v>150000</v>
      </c>
      <c r="N321" s="608">
        <v>45838</v>
      </c>
      <c r="O321" s="605">
        <f t="shared" si="4"/>
        <v>2</v>
      </c>
      <c r="P321" s="607" t="s">
        <v>850</v>
      </c>
      <c r="Q321" s="607"/>
      <c r="R321" s="607" t="s">
        <v>40</v>
      </c>
      <c r="S321" s="603" t="s">
        <v>48</v>
      </c>
    </row>
    <row r="322" spans="1:19" s="601" customFormat="1" ht="76.5" x14ac:dyDescent="0.25">
      <c r="A322" s="600">
        <v>148</v>
      </c>
      <c r="B322" s="607">
        <v>321</v>
      </c>
      <c r="C322" s="607" t="s">
        <v>117</v>
      </c>
      <c r="D322" s="607" t="s">
        <v>836</v>
      </c>
      <c r="E322" s="607" t="s">
        <v>836</v>
      </c>
      <c r="F322" s="607">
        <v>290943</v>
      </c>
      <c r="G322" s="607" t="s">
        <v>392</v>
      </c>
      <c r="H322" s="607">
        <v>5</v>
      </c>
      <c r="I322" s="607" t="s">
        <v>391</v>
      </c>
      <c r="J322" s="605">
        <v>4006</v>
      </c>
      <c r="K322" s="605"/>
      <c r="L322" s="605" t="s">
        <v>795</v>
      </c>
      <c r="M322" s="621">
        <v>54000</v>
      </c>
      <c r="N322" s="608">
        <v>45838</v>
      </c>
      <c r="O322" s="605">
        <f t="shared" ref="O322:O385" si="5">ROUNDUP(MONTH(N322)/3,0)</f>
        <v>2</v>
      </c>
      <c r="P322" s="607" t="s">
        <v>850</v>
      </c>
      <c r="Q322" s="607"/>
      <c r="R322" s="607" t="s">
        <v>40</v>
      </c>
      <c r="S322" s="603" t="s">
        <v>48</v>
      </c>
    </row>
    <row r="323" spans="1:19" s="601" customFormat="1" ht="76.5" x14ac:dyDescent="0.25">
      <c r="A323" s="600">
        <v>149</v>
      </c>
      <c r="B323" s="607">
        <v>322</v>
      </c>
      <c r="C323" s="607" t="s">
        <v>117</v>
      </c>
      <c r="D323" s="607" t="s">
        <v>836</v>
      </c>
      <c r="E323" s="607" t="s">
        <v>836</v>
      </c>
      <c r="F323" s="607">
        <v>290966</v>
      </c>
      <c r="G323" s="607" t="s">
        <v>394</v>
      </c>
      <c r="H323" s="607">
        <v>1</v>
      </c>
      <c r="I323" s="607" t="s">
        <v>391</v>
      </c>
      <c r="J323" s="605">
        <v>4006</v>
      </c>
      <c r="K323" s="605"/>
      <c r="L323" s="605" t="s">
        <v>795</v>
      </c>
      <c r="M323" s="621">
        <v>23950</v>
      </c>
      <c r="N323" s="608">
        <v>45838</v>
      </c>
      <c r="O323" s="605">
        <f t="shared" si="5"/>
        <v>2</v>
      </c>
      <c r="P323" s="607" t="s">
        <v>850</v>
      </c>
      <c r="Q323" s="607"/>
      <c r="R323" s="607" t="s">
        <v>40</v>
      </c>
      <c r="S323" s="603" t="s">
        <v>48</v>
      </c>
    </row>
    <row r="324" spans="1:19" s="601" customFormat="1" ht="102" x14ac:dyDescent="0.25">
      <c r="A324" s="600">
        <v>162</v>
      </c>
      <c r="B324" s="607">
        <v>323</v>
      </c>
      <c r="C324" s="607" t="s">
        <v>125</v>
      </c>
      <c r="D324" s="607" t="s">
        <v>805</v>
      </c>
      <c r="E324" s="607" t="s">
        <v>844</v>
      </c>
      <c r="F324" s="607">
        <v>294616</v>
      </c>
      <c r="G324" s="607" t="s">
        <v>420</v>
      </c>
      <c r="H324" s="607" t="s">
        <v>114</v>
      </c>
      <c r="I324" s="607" t="s">
        <v>421</v>
      </c>
      <c r="J324" s="605">
        <v>4006</v>
      </c>
      <c r="K324" s="605"/>
      <c r="L324" s="605" t="s">
        <v>795</v>
      </c>
      <c r="M324" s="621">
        <v>4727.17</v>
      </c>
      <c r="N324" s="608">
        <v>45838</v>
      </c>
      <c r="O324" s="605">
        <f t="shared" si="5"/>
        <v>2</v>
      </c>
      <c r="P324" s="607" t="s">
        <v>850</v>
      </c>
      <c r="Q324" s="607" t="s">
        <v>422</v>
      </c>
      <c r="R324" s="607" t="s">
        <v>40</v>
      </c>
      <c r="S324" s="603" t="s">
        <v>48</v>
      </c>
    </row>
    <row r="325" spans="1:19" s="601" customFormat="1" ht="395.25" x14ac:dyDescent="0.25">
      <c r="A325" s="600">
        <v>366</v>
      </c>
      <c r="B325" s="607">
        <v>324</v>
      </c>
      <c r="C325" s="607" t="s">
        <v>620</v>
      </c>
      <c r="D325" s="607" t="s">
        <v>837</v>
      </c>
      <c r="E325" s="607" t="s">
        <v>844</v>
      </c>
      <c r="F325" s="607">
        <v>303020</v>
      </c>
      <c r="G325" s="607" t="s">
        <v>699</v>
      </c>
      <c r="H325" s="607">
        <v>11</v>
      </c>
      <c r="I325" s="607" t="s">
        <v>700</v>
      </c>
      <c r="J325" s="605">
        <v>5207</v>
      </c>
      <c r="K325" s="605"/>
      <c r="L325" s="605" t="s">
        <v>795</v>
      </c>
      <c r="M325" s="621">
        <v>492177.95</v>
      </c>
      <c r="N325" s="608">
        <v>45838</v>
      </c>
      <c r="O325" s="605">
        <f t="shared" si="5"/>
        <v>2</v>
      </c>
      <c r="P325" s="607" t="s">
        <v>850</v>
      </c>
      <c r="Q325" s="607"/>
      <c r="R325" s="607" t="s">
        <v>40</v>
      </c>
      <c r="S325" s="603" t="s">
        <v>48</v>
      </c>
    </row>
    <row r="326" spans="1:19" s="601" customFormat="1" ht="242.25" x14ac:dyDescent="0.25">
      <c r="A326" s="600">
        <v>400</v>
      </c>
      <c r="B326" s="607">
        <v>325</v>
      </c>
      <c r="C326" s="607" t="s">
        <v>884</v>
      </c>
      <c r="D326" s="717" t="s">
        <v>808</v>
      </c>
      <c r="E326" s="717" t="s">
        <v>844</v>
      </c>
      <c r="F326" s="607">
        <v>319232</v>
      </c>
      <c r="G326" s="607" t="s">
        <v>722</v>
      </c>
      <c r="H326" s="607">
        <v>2</v>
      </c>
      <c r="I326" s="607" t="s">
        <v>723</v>
      </c>
      <c r="J326" s="605">
        <v>5207</v>
      </c>
      <c r="K326" s="605"/>
      <c r="L326" s="605" t="s">
        <v>795</v>
      </c>
      <c r="M326" s="621">
        <v>17576</v>
      </c>
      <c r="N326" s="608">
        <v>45838</v>
      </c>
      <c r="O326" s="605">
        <f t="shared" si="5"/>
        <v>2</v>
      </c>
      <c r="P326" s="607" t="s">
        <v>850</v>
      </c>
      <c r="Q326" s="607"/>
      <c r="R326" s="607" t="s">
        <v>40</v>
      </c>
      <c r="S326" s="603" t="s">
        <v>48</v>
      </c>
    </row>
    <row r="327" spans="1:19" s="601" customFormat="1" ht="242.25" x14ac:dyDescent="0.25">
      <c r="A327" s="600">
        <v>401</v>
      </c>
      <c r="B327" s="607">
        <v>326</v>
      </c>
      <c r="C327" s="607" t="s">
        <v>140</v>
      </c>
      <c r="D327" s="607" t="s">
        <v>808</v>
      </c>
      <c r="E327" s="607" t="s">
        <v>844</v>
      </c>
      <c r="F327" s="607">
        <v>302670</v>
      </c>
      <c r="G327" s="607" t="s">
        <v>724</v>
      </c>
      <c r="H327" s="607">
        <v>4</v>
      </c>
      <c r="I327" s="607" t="s">
        <v>723</v>
      </c>
      <c r="J327" s="605">
        <v>5207</v>
      </c>
      <c r="K327" s="605"/>
      <c r="L327" s="605" t="s">
        <v>795</v>
      </c>
      <c r="M327" s="621">
        <v>40000</v>
      </c>
      <c r="N327" s="608">
        <v>45838</v>
      </c>
      <c r="O327" s="605">
        <f t="shared" si="5"/>
        <v>2</v>
      </c>
      <c r="P327" s="607" t="s">
        <v>850</v>
      </c>
      <c r="Q327" s="607"/>
      <c r="R327" s="607" t="s">
        <v>40</v>
      </c>
      <c r="S327" s="603" t="s">
        <v>48</v>
      </c>
    </row>
    <row r="328" spans="1:19" s="601" customFormat="1" ht="242.25" x14ac:dyDescent="0.25">
      <c r="A328" s="600">
        <v>402</v>
      </c>
      <c r="B328" s="607">
        <v>327</v>
      </c>
      <c r="C328" s="607" t="s">
        <v>140</v>
      </c>
      <c r="D328" s="607" t="s">
        <v>808</v>
      </c>
      <c r="E328" s="607" t="s">
        <v>844</v>
      </c>
      <c r="F328" s="607">
        <v>302672</v>
      </c>
      <c r="G328" s="607" t="s">
        <v>725</v>
      </c>
      <c r="H328" s="607">
        <v>4</v>
      </c>
      <c r="I328" s="607" t="s">
        <v>723</v>
      </c>
      <c r="J328" s="605">
        <v>5207</v>
      </c>
      <c r="K328" s="605"/>
      <c r="L328" s="605" t="s">
        <v>795</v>
      </c>
      <c r="M328" s="621">
        <v>124.8</v>
      </c>
      <c r="N328" s="608">
        <v>45838</v>
      </c>
      <c r="O328" s="605">
        <f t="shared" si="5"/>
        <v>2</v>
      </c>
      <c r="P328" s="607" t="s">
        <v>850</v>
      </c>
      <c r="Q328" s="607"/>
      <c r="R328" s="607" t="s">
        <v>40</v>
      </c>
      <c r="S328" s="603" t="s">
        <v>48</v>
      </c>
    </row>
    <row r="329" spans="1:19" s="601" customFormat="1" ht="253.5" customHeight="1" x14ac:dyDescent="0.25">
      <c r="A329" s="600">
        <v>403</v>
      </c>
      <c r="B329" s="607">
        <v>328</v>
      </c>
      <c r="C329" s="607" t="s">
        <v>140</v>
      </c>
      <c r="D329" s="607" t="s">
        <v>808</v>
      </c>
      <c r="E329" s="607" t="s">
        <v>844</v>
      </c>
      <c r="F329" s="607">
        <v>313168</v>
      </c>
      <c r="G329" s="607" t="s">
        <v>720</v>
      </c>
      <c r="H329" s="607">
        <v>4</v>
      </c>
      <c r="I329" s="607" t="s">
        <v>723</v>
      </c>
      <c r="J329" s="605">
        <v>5207</v>
      </c>
      <c r="K329" s="605"/>
      <c r="L329" s="605" t="s">
        <v>795</v>
      </c>
      <c r="M329" s="621">
        <v>40000</v>
      </c>
      <c r="N329" s="608">
        <v>45838</v>
      </c>
      <c r="O329" s="605">
        <f t="shared" si="5"/>
        <v>2</v>
      </c>
      <c r="P329" s="607" t="s">
        <v>850</v>
      </c>
      <c r="Q329" s="607"/>
      <c r="R329" s="607" t="s">
        <v>40</v>
      </c>
      <c r="S329" s="603" t="s">
        <v>48</v>
      </c>
    </row>
    <row r="330" spans="1:19" s="601" customFormat="1" ht="25.5" x14ac:dyDescent="0.25">
      <c r="A330" s="600">
        <v>164</v>
      </c>
      <c r="B330" s="607">
        <v>329</v>
      </c>
      <c r="C330" s="607" t="s">
        <v>125</v>
      </c>
      <c r="D330" s="607" t="s">
        <v>805</v>
      </c>
      <c r="E330" s="607" t="s">
        <v>844</v>
      </c>
      <c r="F330" s="607">
        <v>294637</v>
      </c>
      <c r="G330" s="607" t="s">
        <v>425</v>
      </c>
      <c r="H330" s="607">
        <v>1</v>
      </c>
      <c r="I330" s="607" t="s">
        <v>426</v>
      </c>
      <c r="J330" s="605">
        <v>5207</v>
      </c>
      <c r="K330" s="605"/>
      <c r="L330" s="605" t="s">
        <v>795</v>
      </c>
      <c r="M330" s="621">
        <v>6700</v>
      </c>
      <c r="N330" s="608">
        <v>45869</v>
      </c>
      <c r="O330" s="605">
        <f t="shared" si="5"/>
        <v>3</v>
      </c>
      <c r="P330" s="607" t="s">
        <v>850</v>
      </c>
      <c r="Q330" s="607"/>
      <c r="R330" s="607" t="s">
        <v>40</v>
      </c>
      <c r="S330" s="603" t="s">
        <v>48</v>
      </c>
    </row>
    <row r="331" spans="1:19" s="601" customFormat="1" ht="25.5" x14ac:dyDescent="0.25">
      <c r="A331" s="600">
        <v>399</v>
      </c>
      <c r="B331" s="607">
        <v>330</v>
      </c>
      <c r="C331" s="607" t="s">
        <v>125</v>
      </c>
      <c r="D331" s="607" t="s">
        <v>805</v>
      </c>
      <c r="E331" s="607" t="s">
        <v>844</v>
      </c>
      <c r="F331" s="607">
        <v>318603</v>
      </c>
      <c r="G331" s="607" t="s">
        <v>719</v>
      </c>
      <c r="H331" s="607">
        <v>5</v>
      </c>
      <c r="I331" s="607" t="s">
        <v>721</v>
      </c>
      <c r="J331" s="605">
        <v>5207</v>
      </c>
      <c r="K331" s="605"/>
      <c r="L331" s="605" t="s">
        <v>795</v>
      </c>
      <c r="M331" s="621">
        <v>50000</v>
      </c>
      <c r="N331" s="608">
        <v>45869</v>
      </c>
      <c r="O331" s="605">
        <f t="shared" si="5"/>
        <v>3</v>
      </c>
      <c r="P331" s="607" t="s">
        <v>850</v>
      </c>
      <c r="Q331" s="607"/>
      <c r="R331" s="607" t="s">
        <v>40</v>
      </c>
      <c r="S331" s="603" t="s">
        <v>48</v>
      </c>
    </row>
    <row r="332" spans="1:19" s="601" customFormat="1" ht="409.5" x14ac:dyDescent="0.25">
      <c r="A332" s="600">
        <v>433</v>
      </c>
      <c r="B332" s="607">
        <v>331</v>
      </c>
      <c r="C332" s="607" t="s">
        <v>113</v>
      </c>
      <c r="D332" s="607" t="s">
        <v>806</v>
      </c>
      <c r="E332" s="607" t="s">
        <v>844</v>
      </c>
      <c r="F332" s="607">
        <v>305577</v>
      </c>
      <c r="G332" s="607" t="s">
        <v>776</v>
      </c>
      <c r="H332" s="607" t="s">
        <v>114</v>
      </c>
      <c r="I332" s="607" t="s">
        <v>777</v>
      </c>
      <c r="J332" s="605">
        <v>4006</v>
      </c>
      <c r="K332" s="605"/>
      <c r="L332" s="605" t="s">
        <v>795</v>
      </c>
      <c r="M332" s="621">
        <v>33212.800000000003</v>
      </c>
      <c r="N332" s="608">
        <v>45870</v>
      </c>
      <c r="O332" s="605">
        <f t="shared" si="5"/>
        <v>3</v>
      </c>
      <c r="P332" s="607" t="s">
        <v>850</v>
      </c>
      <c r="Q332" s="607"/>
      <c r="R332" s="607" t="s">
        <v>40</v>
      </c>
      <c r="S332" s="603" t="s">
        <v>48</v>
      </c>
    </row>
    <row r="333" spans="1:19" s="601" customFormat="1" ht="382.5" x14ac:dyDescent="0.25">
      <c r="A333" s="600">
        <v>84</v>
      </c>
      <c r="B333" s="607">
        <v>332</v>
      </c>
      <c r="C333" s="603" t="s">
        <v>619</v>
      </c>
      <c r="D333" s="603" t="s">
        <v>838</v>
      </c>
      <c r="E333" s="607" t="s">
        <v>844</v>
      </c>
      <c r="F333" s="603">
        <v>289685</v>
      </c>
      <c r="G333" s="603" t="s">
        <v>288</v>
      </c>
      <c r="H333" s="603" t="s">
        <v>114</v>
      </c>
      <c r="I333" s="603" t="s">
        <v>289</v>
      </c>
      <c r="J333" s="604">
        <v>4006</v>
      </c>
      <c r="K333" s="604"/>
      <c r="L333" s="605" t="s">
        <v>795</v>
      </c>
      <c r="M333" s="707">
        <v>2073.7199999999998</v>
      </c>
      <c r="N333" s="606">
        <v>45937</v>
      </c>
      <c r="O333" s="605">
        <f t="shared" si="5"/>
        <v>4</v>
      </c>
      <c r="P333" s="607" t="s">
        <v>850</v>
      </c>
      <c r="Q333" s="607"/>
      <c r="R333" s="607" t="s">
        <v>40</v>
      </c>
      <c r="S333" s="603" t="s">
        <v>48</v>
      </c>
    </row>
    <row r="334" spans="1:19" s="601" customFormat="1" ht="127.5" x14ac:dyDescent="0.25">
      <c r="A334" s="600">
        <v>64</v>
      </c>
      <c r="B334" s="607">
        <v>333</v>
      </c>
      <c r="C334" s="607" t="s">
        <v>118</v>
      </c>
      <c r="D334" s="607" t="s">
        <v>829</v>
      </c>
      <c r="E334" s="607" t="s">
        <v>829</v>
      </c>
      <c r="F334" s="607">
        <v>289277</v>
      </c>
      <c r="G334" s="607" t="s">
        <v>266</v>
      </c>
      <c r="H334" s="607" t="s">
        <v>114</v>
      </c>
      <c r="I334" s="607" t="s">
        <v>264</v>
      </c>
      <c r="J334" s="605">
        <v>4006</v>
      </c>
      <c r="K334" s="605"/>
      <c r="L334" s="605" t="s">
        <v>795</v>
      </c>
      <c r="M334" s="621">
        <v>213537.55</v>
      </c>
      <c r="N334" s="608">
        <v>46362</v>
      </c>
      <c r="O334" s="605">
        <f t="shared" si="5"/>
        <v>4</v>
      </c>
      <c r="P334" s="607" t="s">
        <v>850</v>
      </c>
      <c r="Q334" s="607" t="s">
        <v>262</v>
      </c>
      <c r="R334" s="607" t="s">
        <v>40</v>
      </c>
      <c r="S334" s="603" t="s">
        <v>48</v>
      </c>
    </row>
    <row r="335" spans="1:19" s="601" customFormat="1" ht="409.5" x14ac:dyDescent="0.25">
      <c r="A335" s="600"/>
      <c r="B335" s="607">
        <v>334</v>
      </c>
      <c r="C335" s="645" t="s">
        <v>117</v>
      </c>
      <c r="D335" s="718"/>
      <c r="E335" s="718"/>
      <c r="F335" s="645">
        <v>316650</v>
      </c>
      <c r="G335" s="645" t="s">
        <v>885</v>
      </c>
      <c r="H335" s="645">
        <v>3</v>
      </c>
      <c r="I335" s="645" t="s">
        <v>886</v>
      </c>
      <c r="J335" s="582">
        <v>5207</v>
      </c>
      <c r="K335" s="582"/>
      <c r="L335" s="582" t="s">
        <v>795</v>
      </c>
      <c r="M335" s="162">
        <v>124548</v>
      </c>
      <c r="N335" s="644">
        <v>45838</v>
      </c>
      <c r="O335" s="645">
        <f t="shared" si="5"/>
        <v>2</v>
      </c>
      <c r="P335" s="645" t="s">
        <v>850</v>
      </c>
      <c r="Q335" s="645"/>
      <c r="R335" s="645" t="s">
        <v>40</v>
      </c>
      <c r="S335" s="115" t="s">
        <v>48</v>
      </c>
    </row>
    <row r="336" spans="1:19" s="601" customFormat="1" ht="63.75" x14ac:dyDescent="0.25">
      <c r="A336" s="600">
        <v>144</v>
      </c>
      <c r="B336" s="607">
        <v>335</v>
      </c>
      <c r="C336" s="607" t="s">
        <v>130</v>
      </c>
      <c r="D336" s="607" t="s">
        <v>811</v>
      </c>
      <c r="E336" s="607" t="s">
        <v>844</v>
      </c>
      <c r="F336" s="607">
        <v>290902</v>
      </c>
      <c r="G336" s="607" t="s">
        <v>388</v>
      </c>
      <c r="H336" s="607">
        <v>1</v>
      </c>
      <c r="I336" s="607" t="s">
        <v>387</v>
      </c>
      <c r="J336" s="605">
        <v>4006</v>
      </c>
      <c r="K336" s="605"/>
      <c r="L336" s="605" t="s">
        <v>796</v>
      </c>
      <c r="M336" s="708">
        <v>622.74</v>
      </c>
      <c r="N336" s="608">
        <v>45747</v>
      </c>
      <c r="O336" s="605">
        <f t="shared" si="5"/>
        <v>1</v>
      </c>
      <c r="P336" s="607" t="s">
        <v>850</v>
      </c>
      <c r="Q336" s="607"/>
      <c r="R336" s="607" t="s">
        <v>40</v>
      </c>
      <c r="S336" s="603" t="s">
        <v>48</v>
      </c>
    </row>
    <row r="337" spans="1:19" s="601" customFormat="1" ht="153" x14ac:dyDescent="0.25">
      <c r="A337" s="600">
        <v>155</v>
      </c>
      <c r="B337" s="607">
        <v>336</v>
      </c>
      <c r="C337" s="607" t="s">
        <v>116</v>
      </c>
      <c r="D337" s="607" t="s">
        <v>803</v>
      </c>
      <c r="E337" s="607" t="s">
        <v>803</v>
      </c>
      <c r="F337" s="607">
        <v>291158</v>
      </c>
      <c r="G337" s="607" t="s">
        <v>405</v>
      </c>
      <c r="H337" s="607">
        <v>300</v>
      </c>
      <c r="I337" s="607" t="s">
        <v>406</v>
      </c>
      <c r="J337" s="605">
        <v>4006</v>
      </c>
      <c r="K337" s="605"/>
      <c r="L337" s="605" t="s">
        <v>796</v>
      </c>
      <c r="M337" s="621">
        <v>400733.19</v>
      </c>
      <c r="N337" s="608">
        <v>45777</v>
      </c>
      <c r="O337" s="605">
        <f t="shared" si="5"/>
        <v>2</v>
      </c>
      <c r="P337" s="607" t="s">
        <v>850</v>
      </c>
      <c r="Q337" s="607"/>
      <c r="R337" s="607" t="s">
        <v>40</v>
      </c>
      <c r="S337" s="603" t="s">
        <v>48</v>
      </c>
    </row>
    <row r="338" spans="1:19" s="601" customFormat="1" ht="38.25" x14ac:dyDescent="0.25">
      <c r="A338" s="600">
        <v>195</v>
      </c>
      <c r="B338" s="607">
        <v>337</v>
      </c>
      <c r="C338" s="607" t="s">
        <v>125</v>
      </c>
      <c r="D338" s="607" t="s">
        <v>805</v>
      </c>
      <c r="E338" s="607" t="s">
        <v>805</v>
      </c>
      <c r="F338" s="607">
        <v>293624</v>
      </c>
      <c r="G338" s="607" t="s">
        <v>471</v>
      </c>
      <c r="H338" s="607">
        <v>3</v>
      </c>
      <c r="I338" s="607" t="s">
        <v>472</v>
      </c>
      <c r="J338" s="605">
        <v>4004</v>
      </c>
      <c r="K338" s="605">
        <v>5207</v>
      </c>
      <c r="L338" s="605" t="s">
        <v>796</v>
      </c>
      <c r="M338" s="708">
        <v>2412</v>
      </c>
      <c r="N338" s="608">
        <v>45807</v>
      </c>
      <c r="O338" s="605">
        <f t="shared" si="5"/>
        <v>2</v>
      </c>
      <c r="P338" s="607" t="s">
        <v>850</v>
      </c>
      <c r="Q338" s="607"/>
      <c r="R338" s="607" t="s">
        <v>40</v>
      </c>
      <c r="S338" s="603" t="s">
        <v>48</v>
      </c>
    </row>
    <row r="339" spans="1:19" s="601" customFormat="1" ht="127.5" x14ac:dyDescent="0.25">
      <c r="A339" s="600">
        <v>74</v>
      </c>
      <c r="B339" s="607">
        <v>338</v>
      </c>
      <c r="C339" s="607" t="s">
        <v>118</v>
      </c>
      <c r="D339" s="607" t="s">
        <v>829</v>
      </c>
      <c r="E339" s="607" t="s">
        <v>829</v>
      </c>
      <c r="F339" s="607">
        <v>289629</v>
      </c>
      <c r="G339" s="607" t="s">
        <v>279</v>
      </c>
      <c r="H339" s="607" t="s">
        <v>114</v>
      </c>
      <c r="I339" s="607" t="s">
        <v>280</v>
      </c>
      <c r="J339" s="605">
        <v>4006</v>
      </c>
      <c r="K339" s="605"/>
      <c r="L339" s="605" t="s">
        <v>796</v>
      </c>
      <c r="M339" s="707">
        <v>244304.53</v>
      </c>
      <c r="N339" s="608">
        <v>45838</v>
      </c>
      <c r="O339" s="605">
        <f t="shared" si="5"/>
        <v>2</v>
      </c>
      <c r="P339" s="607" t="s">
        <v>850</v>
      </c>
      <c r="Q339" s="607"/>
      <c r="R339" s="607" t="s">
        <v>40</v>
      </c>
      <c r="S339" s="603" t="s">
        <v>48</v>
      </c>
    </row>
    <row r="340" spans="1:19" s="601" customFormat="1" ht="76.5" x14ac:dyDescent="0.25">
      <c r="A340" s="600">
        <v>110</v>
      </c>
      <c r="B340" s="607">
        <v>339</v>
      </c>
      <c r="C340" s="610" t="s">
        <v>116</v>
      </c>
      <c r="D340" s="610" t="s">
        <v>803</v>
      </c>
      <c r="E340" s="610" t="s">
        <v>803</v>
      </c>
      <c r="F340" s="607">
        <v>290407</v>
      </c>
      <c r="G340" s="607" t="s">
        <v>330</v>
      </c>
      <c r="H340" s="607" t="s">
        <v>114</v>
      </c>
      <c r="I340" s="607" t="s">
        <v>331</v>
      </c>
      <c r="J340" s="605">
        <v>4006</v>
      </c>
      <c r="K340" s="605"/>
      <c r="L340" s="605" t="s">
        <v>796</v>
      </c>
      <c r="M340" s="621">
        <v>333165.90000000002</v>
      </c>
      <c r="N340" s="608">
        <v>45838</v>
      </c>
      <c r="O340" s="605">
        <f t="shared" si="5"/>
        <v>2</v>
      </c>
      <c r="P340" s="607" t="s">
        <v>850</v>
      </c>
      <c r="Q340" s="615"/>
      <c r="R340" s="607" t="s">
        <v>40</v>
      </c>
      <c r="S340" s="603" t="s">
        <v>48</v>
      </c>
    </row>
    <row r="341" spans="1:19" s="601" customFormat="1" ht="102" x14ac:dyDescent="0.25">
      <c r="A341" s="600">
        <v>156</v>
      </c>
      <c r="B341" s="607">
        <v>340</v>
      </c>
      <c r="C341" s="607" t="s">
        <v>155</v>
      </c>
      <c r="D341" s="607" t="s">
        <v>839</v>
      </c>
      <c r="E341" s="607" t="s">
        <v>844</v>
      </c>
      <c r="F341" s="607">
        <v>291167</v>
      </c>
      <c r="G341" s="607" t="s">
        <v>407</v>
      </c>
      <c r="H341" s="607" t="s">
        <v>114</v>
      </c>
      <c r="I341" s="607" t="s">
        <v>408</v>
      </c>
      <c r="J341" s="605">
        <v>4006</v>
      </c>
      <c r="K341" s="605"/>
      <c r="L341" s="605" t="s">
        <v>796</v>
      </c>
      <c r="M341" s="621">
        <v>249096</v>
      </c>
      <c r="N341" s="608">
        <v>45838</v>
      </c>
      <c r="O341" s="605">
        <f t="shared" si="5"/>
        <v>2</v>
      </c>
      <c r="P341" s="607" t="s">
        <v>850</v>
      </c>
      <c r="Q341" s="607"/>
      <c r="R341" s="607" t="s">
        <v>40</v>
      </c>
      <c r="S341" s="603" t="s">
        <v>48</v>
      </c>
    </row>
    <row r="342" spans="1:19" s="601" customFormat="1" ht="318.75" x14ac:dyDescent="0.25">
      <c r="A342" s="600">
        <v>88</v>
      </c>
      <c r="B342" s="607">
        <v>341</v>
      </c>
      <c r="C342" s="607" t="s">
        <v>118</v>
      </c>
      <c r="D342" s="607" t="s">
        <v>829</v>
      </c>
      <c r="E342" s="607" t="s">
        <v>829</v>
      </c>
      <c r="F342" s="607">
        <v>289805</v>
      </c>
      <c r="G342" s="607" t="s">
        <v>123</v>
      </c>
      <c r="H342" s="607" t="s">
        <v>114</v>
      </c>
      <c r="I342" s="607" t="s">
        <v>294</v>
      </c>
      <c r="J342" s="605">
        <v>4006</v>
      </c>
      <c r="K342" s="605"/>
      <c r="L342" s="605" t="s">
        <v>796</v>
      </c>
      <c r="M342" s="621">
        <v>64462.86</v>
      </c>
      <c r="N342" s="608">
        <v>45843</v>
      </c>
      <c r="O342" s="605">
        <f t="shared" si="5"/>
        <v>3</v>
      </c>
      <c r="P342" s="607" t="s">
        <v>850</v>
      </c>
      <c r="Q342" s="607"/>
      <c r="R342" s="607" t="s">
        <v>40</v>
      </c>
      <c r="S342" s="603" t="s">
        <v>48</v>
      </c>
    </row>
    <row r="343" spans="1:19" s="601" customFormat="1" ht="357" x14ac:dyDescent="0.25">
      <c r="A343" s="600">
        <v>188</v>
      </c>
      <c r="B343" s="607">
        <v>342</v>
      </c>
      <c r="C343" s="607" t="s">
        <v>125</v>
      </c>
      <c r="D343" s="607" t="s">
        <v>805</v>
      </c>
      <c r="E343" s="607" t="s">
        <v>805</v>
      </c>
      <c r="F343" s="607">
        <v>292398</v>
      </c>
      <c r="G343" s="607" t="s">
        <v>866</v>
      </c>
      <c r="H343" s="607" t="s">
        <v>114</v>
      </c>
      <c r="I343" s="607" t="s">
        <v>460</v>
      </c>
      <c r="J343" s="605">
        <v>4002</v>
      </c>
      <c r="K343" s="605"/>
      <c r="L343" s="605" t="s">
        <v>796</v>
      </c>
      <c r="M343" s="708">
        <v>47923.199999999997</v>
      </c>
      <c r="N343" s="608">
        <v>45869</v>
      </c>
      <c r="O343" s="605">
        <f t="shared" si="5"/>
        <v>3</v>
      </c>
      <c r="P343" s="607" t="s">
        <v>850</v>
      </c>
      <c r="Q343" s="607"/>
      <c r="R343" s="607" t="s">
        <v>40</v>
      </c>
      <c r="S343" s="603" t="s">
        <v>48</v>
      </c>
    </row>
    <row r="344" spans="1:19" s="601" customFormat="1" ht="102" x14ac:dyDescent="0.25">
      <c r="A344" s="600">
        <v>434</v>
      </c>
      <c r="B344" s="607">
        <v>343</v>
      </c>
      <c r="C344" s="607" t="s">
        <v>131</v>
      </c>
      <c r="D344" s="607" t="s">
        <v>800</v>
      </c>
      <c r="E344" s="607" t="s">
        <v>844</v>
      </c>
      <c r="F344" s="607">
        <v>305585</v>
      </c>
      <c r="G344" s="607" t="s">
        <v>778</v>
      </c>
      <c r="H344" s="607">
        <v>1</v>
      </c>
      <c r="I344" s="607" t="s">
        <v>779</v>
      </c>
      <c r="J344" s="605">
        <v>4006</v>
      </c>
      <c r="K344" s="605"/>
      <c r="L344" s="605" t="s">
        <v>796</v>
      </c>
      <c r="M344" s="621">
        <v>9500</v>
      </c>
      <c r="N344" s="608">
        <v>45943</v>
      </c>
      <c r="O344" s="605">
        <f t="shared" si="5"/>
        <v>4</v>
      </c>
      <c r="P344" s="607" t="s">
        <v>850</v>
      </c>
      <c r="Q344" s="607"/>
      <c r="R344" s="607" t="s">
        <v>40</v>
      </c>
      <c r="S344" s="603" t="s">
        <v>48</v>
      </c>
    </row>
    <row r="345" spans="1:19" s="601" customFormat="1" ht="204" x14ac:dyDescent="0.25">
      <c r="A345" s="600">
        <v>139</v>
      </c>
      <c r="B345" s="607">
        <v>344</v>
      </c>
      <c r="C345" s="607" t="s">
        <v>118</v>
      </c>
      <c r="D345" s="607" t="s">
        <v>829</v>
      </c>
      <c r="E345" s="607" t="s">
        <v>829</v>
      </c>
      <c r="F345" s="607">
        <v>303284</v>
      </c>
      <c r="G345" s="607" t="s">
        <v>364</v>
      </c>
      <c r="H345" s="607" t="s">
        <v>114</v>
      </c>
      <c r="I345" s="607" t="s">
        <v>365</v>
      </c>
      <c r="J345" s="605">
        <v>4006</v>
      </c>
      <c r="K345" s="605"/>
      <c r="L345" s="605" t="s">
        <v>796</v>
      </c>
      <c r="M345" s="708">
        <v>1273362</v>
      </c>
      <c r="N345" s="608">
        <v>45995</v>
      </c>
      <c r="O345" s="605">
        <f t="shared" si="5"/>
        <v>4</v>
      </c>
      <c r="P345" s="607" t="s">
        <v>850</v>
      </c>
      <c r="Q345" s="607"/>
      <c r="R345" s="607" t="s">
        <v>40</v>
      </c>
      <c r="S345" s="603" t="s">
        <v>48</v>
      </c>
    </row>
    <row r="346" spans="1:19" s="601" customFormat="1" ht="369.75" x14ac:dyDescent="0.25">
      <c r="A346" s="600">
        <v>94</v>
      </c>
      <c r="B346" s="607">
        <v>345</v>
      </c>
      <c r="C346" s="607" t="s">
        <v>116</v>
      </c>
      <c r="D346" s="607" t="s">
        <v>803</v>
      </c>
      <c r="E346" s="607" t="s">
        <v>803</v>
      </c>
      <c r="F346" s="607">
        <v>290085</v>
      </c>
      <c r="G346" s="607" t="s">
        <v>303</v>
      </c>
      <c r="H346" s="607" t="s">
        <v>114</v>
      </c>
      <c r="I346" s="607" t="s">
        <v>304</v>
      </c>
      <c r="J346" s="605">
        <v>4006</v>
      </c>
      <c r="K346" s="605"/>
      <c r="L346" s="605" t="s">
        <v>796</v>
      </c>
      <c r="M346" s="621">
        <v>226835.88</v>
      </c>
      <c r="N346" s="608">
        <v>45997</v>
      </c>
      <c r="O346" s="605">
        <f t="shared" si="5"/>
        <v>4</v>
      </c>
      <c r="P346" s="607" t="s">
        <v>850</v>
      </c>
      <c r="Q346" s="607"/>
      <c r="R346" s="607" t="s">
        <v>40</v>
      </c>
      <c r="S346" s="603" t="s">
        <v>48</v>
      </c>
    </row>
    <row r="347" spans="1:19" s="601" customFormat="1" ht="216.75" x14ac:dyDescent="0.25">
      <c r="A347" s="600">
        <v>66</v>
      </c>
      <c r="B347" s="607">
        <v>346</v>
      </c>
      <c r="C347" s="603" t="s">
        <v>118</v>
      </c>
      <c r="D347" s="603" t="s">
        <v>829</v>
      </c>
      <c r="E347" s="603" t="s">
        <v>829</v>
      </c>
      <c r="F347" s="603">
        <v>289286</v>
      </c>
      <c r="G347" s="614" t="s">
        <v>265</v>
      </c>
      <c r="H347" s="603" t="s">
        <v>114</v>
      </c>
      <c r="I347" s="614" t="s">
        <v>267</v>
      </c>
      <c r="J347" s="604">
        <v>4006</v>
      </c>
      <c r="K347" s="604"/>
      <c r="L347" s="605" t="s">
        <v>796</v>
      </c>
      <c r="M347" s="707">
        <v>194108.06</v>
      </c>
      <c r="N347" s="606">
        <v>46003</v>
      </c>
      <c r="O347" s="605">
        <f t="shared" si="5"/>
        <v>4</v>
      </c>
      <c r="P347" s="607" t="s">
        <v>850</v>
      </c>
      <c r="Q347" s="607"/>
      <c r="R347" s="607" t="s">
        <v>40</v>
      </c>
      <c r="S347" s="603" t="s">
        <v>48</v>
      </c>
    </row>
    <row r="348" spans="1:19" s="601" customFormat="1" ht="293.25" x14ac:dyDescent="0.25">
      <c r="A348" s="600">
        <v>107</v>
      </c>
      <c r="B348" s="607">
        <v>347</v>
      </c>
      <c r="C348" s="603" t="s">
        <v>118</v>
      </c>
      <c r="D348" s="603" t="s">
        <v>829</v>
      </c>
      <c r="E348" s="603" t="s">
        <v>829</v>
      </c>
      <c r="F348" s="603">
        <v>290379</v>
      </c>
      <c r="G348" s="603" t="s">
        <v>324</v>
      </c>
      <c r="H348" s="603" t="s">
        <v>114</v>
      </c>
      <c r="I348" s="603" t="s">
        <v>325</v>
      </c>
      <c r="J348" s="604">
        <v>4006</v>
      </c>
      <c r="K348" s="604"/>
      <c r="L348" s="605" t="s">
        <v>796</v>
      </c>
      <c r="M348" s="707">
        <v>552632.6</v>
      </c>
      <c r="N348" s="608">
        <v>46022</v>
      </c>
      <c r="O348" s="605">
        <f t="shared" si="5"/>
        <v>4</v>
      </c>
      <c r="P348" s="607" t="s">
        <v>850</v>
      </c>
      <c r="Q348" s="607" t="s">
        <v>326</v>
      </c>
      <c r="R348" s="607" t="s">
        <v>40</v>
      </c>
      <c r="S348" s="603" t="s">
        <v>48</v>
      </c>
    </row>
    <row r="349" spans="1:19" s="601" customFormat="1" ht="409.5" x14ac:dyDescent="0.25">
      <c r="A349" s="600">
        <v>78</v>
      </c>
      <c r="B349" s="607">
        <v>348</v>
      </c>
      <c r="C349" s="607" t="s">
        <v>118</v>
      </c>
      <c r="D349" s="607" t="s">
        <v>829</v>
      </c>
      <c r="E349" s="607" t="s">
        <v>829</v>
      </c>
      <c r="F349" s="607">
        <v>289659</v>
      </c>
      <c r="G349" s="607" t="s">
        <v>285</v>
      </c>
      <c r="H349" s="607" t="s">
        <v>114</v>
      </c>
      <c r="I349" s="607" t="s">
        <v>286</v>
      </c>
      <c r="J349" s="605">
        <v>4006</v>
      </c>
      <c r="K349" s="605"/>
      <c r="L349" s="605" t="s">
        <v>797</v>
      </c>
      <c r="M349" s="707">
        <v>1648288.99</v>
      </c>
      <c r="N349" s="608">
        <v>45678</v>
      </c>
      <c r="O349" s="605">
        <f t="shared" si="5"/>
        <v>1</v>
      </c>
      <c r="P349" s="607" t="s">
        <v>850</v>
      </c>
      <c r="Q349" s="622"/>
      <c r="R349" s="607" t="s">
        <v>40</v>
      </c>
      <c r="S349" s="603" t="s">
        <v>48</v>
      </c>
    </row>
    <row r="350" spans="1:19" s="601" customFormat="1" ht="25.5" x14ac:dyDescent="0.25">
      <c r="A350" s="600">
        <v>165</v>
      </c>
      <c r="B350" s="607">
        <v>349</v>
      </c>
      <c r="C350" s="607" t="s">
        <v>125</v>
      </c>
      <c r="D350" s="607" t="s">
        <v>805</v>
      </c>
      <c r="E350" s="607" t="s">
        <v>844</v>
      </c>
      <c r="F350" s="607">
        <v>294638</v>
      </c>
      <c r="G350" s="609" t="s">
        <v>427</v>
      </c>
      <c r="H350" s="609" t="s">
        <v>114</v>
      </c>
      <c r="I350" s="610" t="s">
        <v>428</v>
      </c>
      <c r="J350" s="611">
        <v>4006</v>
      </c>
      <c r="K350" s="611"/>
      <c r="L350" s="605" t="s">
        <v>797</v>
      </c>
      <c r="M350" s="621">
        <v>3232.32</v>
      </c>
      <c r="N350" s="608">
        <v>45747</v>
      </c>
      <c r="O350" s="605">
        <f t="shared" si="5"/>
        <v>1</v>
      </c>
      <c r="P350" s="607" t="s">
        <v>850</v>
      </c>
      <c r="Q350" s="607"/>
      <c r="R350" s="607" t="s">
        <v>40</v>
      </c>
      <c r="S350" s="603" t="s">
        <v>48</v>
      </c>
    </row>
    <row r="351" spans="1:19" s="601" customFormat="1" ht="114.75" x14ac:dyDescent="0.25">
      <c r="A351" s="600">
        <v>119</v>
      </c>
      <c r="B351" s="607">
        <v>350</v>
      </c>
      <c r="C351" s="610" t="s">
        <v>116</v>
      </c>
      <c r="D351" s="610" t="s">
        <v>803</v>
      </c>
      <c r="E351" s="610" t="s">
        <v>803</v>
      </c>
      <c r="F351" s="607">
        <v>290494</v>
      </c>
      <c r="G351" s="607" t="s">
        <v>339</v>
      </c>
      <c r="H351" s="607">
        <v>35</v>
      </c>
      <c r="I351" s="607" t="s">
        <v>340</v>
      </c>
      <c r="J351" s="605">
        <v>5207</v>
      </c>
      <c r="K351" s="605"/>
      <c r="L351" s="605" t="s">
        <v>797</v>
      </c>
      <c r="M351" s="708">
        <v>599387.25</v>
      </c>
      <c r="N351" s="608">
        <v>45808</v>
      </c>
      <c r="O351" s="605">
        <f t="shared" si="5"/>
        <v>2</v>
      </c>
      <c r="P351" s="607" t="s">
        <v>850</v>
      </c>
      <c r="Q351" s="607"/>
      <c r="R351" s="607" t="s">
        <v>40</v>
      </c>
      <c r="S351" s="603" t="s">
        <v>48</v>
      </c>
    </row>
    <row r="352" spans="1:19" s="601" customFormat="1" ht="153" x14ac:dyDescent="0.25">
      <c r="A352" s="600">
        <v>159</v>
      </c>
      <c r="B352" s="607">
        <v>351</v>
      </c>
      <c r="C352" s="607" t="s">
        <v>125</v>
      </c>
      <c r="D352" s="607" t="s">
        <v>805</v>
      </c>
      <c r="E352" s="607" t="s">
        <v>844</v>
      </c>
      <c r="F352" s="607">
        <v>294580</v>
      </c>
      <c r="G352" s="607" t="s">
        <v>412</v>
      </c>
      <c r="H352" s="607" t="s">
        <v>114</v>
      </c>
      <c r="I352" s="607" t="s">
        <v>413</v>
      </c>
      <c r="J352" s="605">
        <v>4006</v>
      </c>
      <c r="K352" s="605"/>
      <c r="L352" s="605" t="s">
        <v>797</v>
      </c>
      <c r="M352" s="621">
        <v>725.92</v>
      </c>
      <c r="N352" s="608">
        <v>45838</v>
      </c>
      <c r="O352" s="605">
        <f t="shared" si="5"/>
        <v>2</v>
      </c>
      <c r="P352" s="607" t="s">
        <v>850</v>
      </c>
      <c r="Q352" s="607"/>
      <c r="R352" s="607" t="s">
        <v>40</v>
      </c>
      <c r="S352" s="603" t="s">
        <v>48</v>
      </c>
    </row>
    <row r="353" spans="1:19" s="601" customFormat="1" ht="76.5" x14ac:dyDescent="0.25">
      <c r="A353" s="600">
        <v>160</v>
      </c>
      <c r="B353" s="607">
        <v>352</v>
      </c>
      <c r="C353" s="607" t="s">
        <v>125</v>
      </c>
      <c r="D353" s="607" t="s">
        <v>805</v>
      </c>
      <c r="E353" s="607" t="s">
        <v>844</v>
      </c>
      <c r="F353" s="607">
        <v>294595</v>
      </c>
      <c r="G353" s="607" t="s">
        <v>414</v>
      </c>
      <c r="H353" s="607" t="s">
        <v>114</v>
      </c>
      <c r="I353" s="607" t="s">
        <v>415</v>
      </c>
      <c r="J353" s="605">
        <v>4006</v>
      </c>
      <c r="K353" s="605"/>
      <c r="L353" s="605" t="s">
        <v>797</v>
      </c>
      <c r="M353" s="621">
        <v>7878.6239999999998</v>
      </c>
      <c r="N353" s="608">
        <v>45838</v>
      </c>
      <c r="O353" s="605">
        <f t="shared" si="5"/>
        <v>2</v>
      </c>
      <c r="P353" s="607" t="s">
        <v>850</v>
      </c>
      <c r="Q353" s="607" t="s">
        <v>416</v>
      </c>
      <c r="R353" s="607" t="s">
        <v>40</v>
      </c>
      <c r="S353" s="603" t="s">
        <v>48</v>
      </c>
    </row>
    <row r="354" spans="1:19" s="601" customFormat="1" ht="204" x14ac:dyDescent="0.25">
      <c r="A354" s="600">
        <v>161</v>
      </c>
      <c r="B354" s="607">
        <v>353</v>
      </c>
      <c r="C354" s="607" t="s">
        <v>125</v>
      </c>
      <c r="D354" s="607" t="s">
        <v>805</v>
      </c>
      <c r="E354" s="607" t="s">
        <v>844</v>
      </c>
      <c r="F354" s="607">
        <v>294613</v>
      </c>
      <c r="G354" s="607" t="s">
        <v>417</v>
      </c>
      <c r="H354" s="607" t="s">
        <v>114</v>
      </c>
      <c r="I354" s="607" t="s">
        <v>418</v>
      </c>
      <c r="J354" s="605">
        <v>4006</v>
      </c>
      <c r="K354" s="605"/>
      <c r="L354" s="605" t="s">
        <v>797</v>
      </c>
      <c r="M354" s="621">
        <v>4487.12</v>
      </c>
      <c r="N354" s="608">
        <v>45838</v>
      </c>
      <c r="O354" s="605">
        <f t="shared" si="5"/>
        <v>2</v>
      </c>
      <c r="P354" s="607" t="s">
        <v>850</v>
      </c>
      <c r="Q354" s="607" t="s">
        <v>419</v>
      </c>
      <c r="R354" s="607" t="s">
        <v>40</v>
      </c>
      <c r="S354" s="603" t="s">
        <v>48</v>
      </c>
    </row>
    <row r="355" spans="1:19" s="601" customFormat="1" ht="267.75" x14ac:dyDescent="0.25">
      <c r="A355" s="600">
        <v>363</v>
      </c>
      <c r="B355" s="607">
        <v>354</v>
      </c>
      <c r="C355" s="607" t="s">
        <v>118</v>
      </c>
      <c r="D355" s="607" t="s">
        <v>829</v>
      </c>
      <c r="E355" s="607" t="s">
        <v>829</v>
      </c>
      <c r="F355" s="607">
        <v>303226</v>
      </c>
      <c r="G355" s="607" t="s">
        <v>697</v>
      </c>
      <c r="H355" s="607" t="s">
        <v>114</v>
      </c>
      <c r="I355" s="607" t="s">
        <v>698</v>
      </c>
      <c r="J355" s="605">
        <v>4006</v>
      </c>
      <c r="K355" s="605"/>
      <c r="L355" s="605" t="s">
        <v>797</v>
      </c>
      <c r="M355" s="621">
        <v>540000</v>
      </c>
      <c r="N355" s="608">
        <v>45933</v>
      </c>
      <c r="O355" s="605">
        <f t="shared" si="5"/>
        <v>4</v>
      </c>
      <c r="P355" s="607" t="s">
        <v>850</v>
      </c>
      <c r="Q355" s="607"/>
      <c r="R355" s="607" t="s">
        <v>40</v>
      </c>
      <c r="S355" s="603" t="s">
        <v>48</v>
      </c>
    </row>
    <row r="356" spans="1:19" s="601" customFormat="1" ht="25.5" x14ac:dyDescent="0.25">
      <c r="A356" s="600">
        <v>83</v>
      </c>
      <c r="B356" s="607">
        <v>355</v>
      </c>
      <c r="C356" s="607" t="s">
        <v>618</v>
      </c>
      <c r="D356" s="607" t="s">
        <v>816</v>
      </c>
      <c r="E356" s="607" t="s">
        <v>844</v>
      </c>
      <c r="F356" s="607">
        <v>289676</v>
      </c>
      <c r="G356" s="607" t="s">
        <v>791</v>
      </c>
      <c r="H356" s="607" t="s">
        <v>114</v>
      </c>
      <c r="I356" s="616" t="s">
        <v>287</v>
      </c>
      <c r="J356" s="605">
        <v>4006</v>
      </c>
      <c r="K356" s="605"/>
      <c r="L356" s="605" t="s">
        <v>797</v>
      </c>
      <c r="M356" s="621">
        <v>1636.11</v>
      </c>
      <c r="N356" s="608">
        <v>46000</v>
      </c>
      <c r="O356" s="605">
        <f t="shared" si="5"/>
        <v>4</v>
      </c>
      <c r="P356" s="607" t="s">
        <v>850</v>
      </c>
      <c r="Q356" s="607"/>
      <c r="R356" s="607" t="s">
        <v>40</v>
      </c>
      <c r="S356" s="603" t="s">
        <v>48</v>
      </c>
    </row>
    <row r="357" spans="1:19" s="601" customFormat="1" ht="114.75" x14ac:dyDescent="0.25">
      <c r="A357" s="600">
        <v>62</v>
      </c>
      <c r="B357" s="607">
        <v>356</v>
      </c>
      <c r="C357" s="603" t="s">
        <v>118</v>
      </c>
      <c r="D357" s="603" t="s">
        <v>829</v>
      </c>
      <c r="E357" s="603" t="s">
        <v>829</v>
      </c>
      <c r="F357" s="603">
        <v>293658</v>
      </c>
      <c r="G357" s="603" t="s">
        <v>261</v>
      </c>
      <c r="H357" s="603" t="s">
        <v>114</v>
      </c>
      <c r="I357" s="607" t="s">
        <v>263</v>
      </c>
      <c r="J357" s="604">
        <v>4006</v>
      </c>
      <c r="K357" s="604"/>
      <c r="L357" s="605" t="s">
        <v>797</v>
      </c>
      <c r="M357" s="707">
        <v>128459.14</v>
      </c>
      <c r="N357" s="606">
        <v>46006</v>
      </c>
      <c r="O357" s="605">
        <f t="shared" si="5"/>
        <v>4</v>
      </c>
      <c r="P357" s="607" t="s">
        <v>850</v>
      </c>
      <c r="Q357" s="615"/>
      <c r="R357" s="607" t="s">
        <v>40</v>
      </c>
      <c r="S357" s="603" t="s">
        <v>48</v>
      </c>
    </row>
    <row r="358" spans="1:19" s="601" customFormat="1" ht="178.5" x14ac:dyDescent="0.25">
      <c r="A358" s="600">
        <v>89</v>
      </c>
      <c r="B358" s="607">
        <v>357</v>
      </c>
      <c r="C358" s="607" t="s">
        <v>118</v>
      </c>
      <c r="D358" s="607" t="s">
        <v>829</v>
      </c>
      <c r="E358" s="607" t="s">
        <v>829</v>
      </c>
      <c r="F358" s="607">
        <v>289861</v>
      </c>
      <c r="G358" s="607" t="s">
        <v>295</v>
      </c>
      <c r="H358" s="607" t="s">
        <v>114</v>
      </c>
      <c r="I358" s="607" t="s">
        <v>296</v>
      </c>
      <c r="J358" s="605">
        <v>4006</v>
      </c>
      <c r="K358" s="605"/>
      <c r="L358" s="605" t="s">
        <v>797</v>
      </c>
      <c r="M358" s="621">
        <v>432067.59</v>
      </c>
      <c r="N358" s="608">
        <v>46010</v>
      </c>
      <c r="O358" s="605">
        <f t="shared" si="5"/>
        <v>4</v>
      </c>
      <c r="P358" s="607" t="s">
        <v>850</v>
      </c>
      <c r="Q358" s="607"/>
      <c r="R358" s="607" t="s">
        <v>40</v>
      </c>
      <c r="S358" s="603" t="s">
        <v>48</v>
      </c>
    </row>
    <row r="359" spans="1:19" s="601" customFormat="1" ht="102" x14ac:dyDescent="0.25">
      <c r="A359" s="600">
        <v>105</v>
      </c>
      <c r="B359" s="607">
        <v>358</v>
      </c>
      <c r="C359" s="607" t="s">
        <v>118</v>
      </c>
      <c r="D359" s="607" t="s">
        <v>829</v>
      </c>
      <c r="E359" s="607" t="s">
        <v>829</v>
      </c>
      <c r="F359" s="607">
        <v>290342</v>
      </c>
      <c r="G359" s="607" t="s">
        <v>867</v>
      </c>
      <c r="H359" s="607" t="s">
        <v>114</v>
      </c>
      <c r="I359" s="607" t="s">
        <v>322</v>
      </c>
      <c r="J359" s="605">
        <v>4006</v>
      </c>
      <c r="K359" s="605"/>
      <c r="L359" s="605" t="s">
        <v>797</v>
      </c>
      <c r="M359" s="621">
        <v>127721.78</v>
      </c>
      <c r="N359" s="608">
        <v>46022</v>
      </c>
      <c r="O359" s="605">
        <f t="shared" si="5"/>
        <v>4</v>
      </c>
      <c r="P359" s="607" t="s">
        <v>850</v>
      </c>
      <c r="Q359" s="607" t="s">
        <v>326</v>
      </c>
      <c r="R359" s="607" t="s">
        <v>40</v>
      </c>
      <c r="S359" s="603" t="s">
        <v>48</v>
      </c>
    </row>
    <row r="360" spans="1:19" s="601" customFormat="1" ht="165.75" x14ac:dyDescent="0.25">
      <c r="A360" s="600">
        <v>111</v>
      </c>
      <c r="B360" s="607">
        <v>359</v>
      </c>
      <c r="C360" s="610" t="s">
        <v>116</v>
      </c>
      <c r="D360" s="610" t="s">
        <v>803</v>
      </c>
      <c r="E360" s="610" t="s">
        <v>803</v>
      </c>
      <c r="F360" s="607">
        <v>290412</v>
      </c>
      <c r="G360" s="607" t="s">
        <v>868</v>
      </c>
      <c r="H360" s="607" t="s">
        <v>334</v>
      </c>
      <c r="I360" s="607" t="s">
        <v>333</v>
      </c>
      <c r="J360" s="605">
        <v>4006</v>
      </c>
      <c r="K360" s="605"/>
      <c r="L360" s="605" t="s">
        <v>797</v>
      </c>
      <c r="M360" s="708">
        <v>304087.92</v>
      </c>
      <c r="N360" s="608">
        <v>46022</v>
      </c>
      <c r="O360" s="605">
        <f t="shared" si="5"/>
        <v>4</v>
      </c>
      <c r="P360" s="607" t="s">
        <v>850</v>
      </c>
      <c r="Q360" s="607" t="s">
        <v>326</v>
      </c>
      <c r="R360" s="607" t="s">
        <v>40</v>
      </c>
      <c r="S360" s="603" t="s">
        <v>48</v>
      </c>
    </row>
    <row r="361" spans="1:19" s="601" customFormat="1" ht="63.75" x14ac:dyDescent="0.25">
      <c r="A361" s="600">
        <v>114</v>
      </c>
      <c r="B361" s="607">
        <v>360</v>
      </c>
      <c r="C361" s="607" t="s">
        <v>118</v>
      </c>
      <c r="D361" s="607" t="s">
        <v>829</v>
      </c>
      <c r="E361" s="607" t="s">
        <v>829</v>
      </c>
      <c r="F361" s="607">
        <v>290433</v>
      </c>
      <c r="G361" s="607" t="s">
        <v>120</v>
      </c>
      <c r="H361" s="607" t="s">
        <v>114</v>
      </c>
      <c r="I361" s="607" t="s">
        <v>121</v>
      </c>
      <c r="J361" s="605">
        <v>4006</v>
      </c>
      <c r="K361" s="605"/>
      <c r="L361" s="605" t="s">
        <v>797</v>
      </c>
      <c r="M361" s="714">
        <v>901347.03</v>
      </c>
      <c r="N361" s="608">
        <v>46022</v>
      </c>
      <c r="O361" s="605">
        <f t="shared" si="5"/>
        <v>4</v>
      </c>
      <c r="P361" s="607" t="s">
        <v>850</v>
      </c>
      <c r="Q361" s="607"/>
      <c r="R361" s="607" t="s">
        <v>40</v>
      </c>
      <c r="S361" s="603" t="s">
        <v>48</v>
      </c>
    </row>
    <row r="362" spans="1:19" s="601" customFormat="1" ht="102" x14ac:dyDescent="0.25">
      <c r="A362" s="600">
        <v>117</v>
      </c>
      <c r="B362" s="607">
        <v>361</v>
      </c>
      <c r="C362" s="607" t="s">
        <v>118</v>
      </c>
      <c r="D362" s="607" t="s">
        <v>829</v>
      </c>
      <c r="E362" s="607" t="s">
        <v>829</v>
      </c>
      <c r="F362" s="607">
        <v>290470</v>
      </c>
      <c r="G362" s="607" t="s">
        <v>871</v>
      </c>
      <c r="H362" s="607" t="s">
        <v>114</v>
      </c>
      <c r="I362" s="607" t="s">
        <v>338</v>
      </c>
      <c r="J362" s="605">
        <v>4006</v>
      </c>
      <c r="K362" s="605"/>
      <c r="L362" s="605" t="s">
        <v>797</v>
      </c>
      <c r="M362" s="714">
        <v>727811.81</v>
      </c>
      <c r="N362" s="608">
        <v>46022</v>
      </c>
      <c r="O362" s="605">
        <f t="shared" si="5"/>
        <v>4</v>
      </c>
      <c r="P362" s="607" t="s">
        <v>850</v>
      </c>
      <c r="Q362" s="607" t="s">
        <v>335</v>
      </c>
      <c r="R362" s="607" t="s">
        <v>40</v>
      </c>
      <c r="S362" s="603" t="s">
        <v>48</v>
      </c>
    </row>
    <row r="363" spans="1:19" s="601" customFormat="1" ht="255" x14ac:dyDescent="0.25">
      <c r="A363" s="600">
        <v>103</v>
      </c>
      <c r="B363" s="607">
        <v>362</v>
      </c>
      <c r="C363" s="607" t="s">
        <v>117</v>
      </c>
      <c r="D363" s="607" t="s">
        <v>836</v>
      </c>
      <c r="E363" s="607" t="s">
        <v>836</v>
      </c>
      <c r="F363" s="607">
        <v>290264</v>
      </c>
      <c r="G363" s="607" t="s">
        <v>870</v>
      </c>
      <c r="H363" s="607" t="s">
        <v>114</v>
      </c>
      <c r="I363" s="607" t="s">
        <v>319</v>
      </c>
      <c r="J363" s="605">
        <v>4006</v>
      </c>
      <c r="K363" s="605"/>
      <c r="L363" s="605" t="s">
        <v>797</v>
      </c>
      <c r="M363" s="621">
        <v>411651.65</v>
      </c>
      <c r="N363" s="608">
        <v>46045</v>
      </c>
      <c r="O363" s="605">
        <f t="shared" si="5"/>
        <v>1</v>
      </c>
      <c r="P363" s="607" t="s">
        <v>850</v>
      </c>
      <c r="Q363" s="607" t="s">
        <v>320</v>
      </c>
      <c r="R363" s="607" t="s">
        <v>40</v>
      </c>
      <c r="S363" s="603" t="s">
        <v>48</v>
      </c>
    </row>
    <row r="364" spans="1:19" s="601" customFormat="1" ht="267.75" x14ac:dyDescent="0.25">
      <c r="A364" s="600">
        <v>85</v>
      </c>
      <c r="B364" s="607">
        <v>363</v>
      </c>
      <c r="C364" s="607" t="s">
        <v>155</v>
      </c>
      <c r="D364" s="607" t="s">
        <v>839</v>
      </c>
      <c r="E364" s="607" t="s">
        <v>844</v>
      </c>
      <c r="F364" s="607">
        <v>289727</v>
      </c>
      <c r="G364" s="607" t="s">
        <v>290</v>
      </c>
      <c r="H364" s="607" t="s">
        <v>114</v>
      </c>
      <c r="I364" s="607" t="s">
        <v>291</v>
      </c>
      <c r="J364" s="605">
        <v>4006</v>
      </c>
      <c r="K364" s="605"/>
      <c r="L364" s="605" t="s">
        <v>797</v>
      </c>
      <c r="M364" s="621">
        <v>1134770.67</v>
      </c>
      <c r="N364" s="608">
        <v>46075</v>
      </c>
      <c r="O364" s="605">
        <f t="shared" si="5"/>
        <v>1</v>
      </c>
      <c r="P364" s="607" t="s">
        <v>850</v>
      </c>
      <c r="Q364" s="607" t="s">
        <v>262</v>
      </c>
      <c r="R364" s="607" t="s">
        <v>40</v>
      </c>
      <c r="S364" s="603" t="s">
        <v>48</v>
      </c>
    </row>
    <row r="365" spans="1:19" s="601" customFormat="1" ht="140.25" x14ac:dyDescent="0.25">
      <c r="A365" s="600">
        <v>90</v>
      </c>
      <c r="B365" s="607">
        <v>364</v>
      </c>
      <c r="C365" s="603" t="s">
        <v>116</v>
      </c>
      <c r="D365" s="603" t="s">
        <v>803</v>
      </c>
      <c r="E365" s="603" t="s">
        <v>803</v>
      </c>
      <c r="F365" s="603">
        <v>289935</v>
      </c>
      <c r="G365" s="603" t="s">
        <v>868</v>
      </c>
      <c r="H365" s="603" t="s">
        <v>114</v>
      </c>
      <c r="I365" s="603" t="s">
        <v>298</v>
      </c>
      <c r="J365" s="604">
        <v>4006</v>
      </c>
      <c r="K365" s="604"/>
      <c r="L365" s="605" t="s">
        <v>797</v>
      </c>
      <c r="M365" s="707">
        <v>163252.32999999999</v>
      </c>
      <c r="N365" s="606">
        <v>46110</v>
      </c>
      <c r="O365" s="605">
        <f t="shared" si="5"/>
        <v>1</v>
      </c>
      <c r="P365" s="607" t="s">
        <v>850</v>
      </c>
      <c r="Q365" s="607" t="s">
        <v>262</v>
      </c>
      <c r="R365" s="607" t="s">
        <v>40</v>
      </c>
      <c r="S365" s="603" t="s">
        <v>48</v>
      </c>
    </row>
    <row r="366" spans="1:19" s="601" customFormat="1" ht="267.75" x14ac:dyDescent="0.25">
      <c r="A366" s="600">
        <v>68</v>
      </c>
      <c r="B366" s="607">
        <v>365</v>
      </c>
      <c r="C366" s="603" t="s">
        <v>116</v>
      </c>
      <c r="D366" s="603" t="s">
        <v>803</v>
      </c>
      <c r="E366" s="603" t="s">
        <v>803</v>
      </c>
      <c r="F366" s="603">
        <v>289343</v>
      </c>
      <c r="G366" s="603" t="s">
        <v>869</v>
      </c>
      <c r="H366" s="603" t="s">
        <v>114</v>
      </c>
      <c r="I366" s="603" t="s">
        <v>269</v>
      </c>
      <c r="J366" s="604">
        <v>4006</v>
      </c>
      <c r="K366" s="604"/>
      <c r="L366" s="605" t="s">
        <v>797</v>
      </c>
      <c r="M366" s="707">
        <v>978038.08</v>
      </c>
      <c r="N366" s="606">
        <v>46295</v>
      </c>
      <c r="O366" s="605">
        <f t="shared" si="5"/>
        <v>3</v>
      </c>
      <c r="P366" s="607" t="s">
        <v>850</v>
      </c>
      <c r="Q366" s="607" t="s">
        <v>262</v>
      </c>
      <c r="R366" s="607" t="s">
        <v>40</v>
      </c>
      <c r="S366" s="603" t="s">
        <v>48</v>
      </c>
    </row>
    <row r="367" spans="1:19" s="601" customFormat="1" ht="89.25" x14ac:dyDescent="0.25">
      <c r="A367" s="600">
        <v>92</v>
      </c>
      <c r="B367" s="607">
        <v>366</v>
      </c>
      <c r="C367" s="616" t="s">
        <v>118</v>
      </c>
      <c r="D367" s="607" t="s">
        <v>829</v>
      </c>
      <c r="E367" s="607" t="s">
        <v>829</v>
      </c>
      <c r="F367" s="607">
        <v>290081</v>
      </c>
      <c r="G367" s="616" t="s">
        <v>301</v>
      </c>
      <c r="H367" s="607" t="s">
        <v>114</v>
      </c>
      <c r="I367" s="616" t="s">
        <v>302</v>
      </c>
      <c r="J367" s="605">
        <v>4006</v>
      </c>
      <c r="K367" s="605"/>
      <c r="L367" s="605" t="s">
        <v>797</v>
      </c>
      <c r="M367" s="621">
        <v>421639.93</v>
      </c>
      <c r="N367" s="608">
        <v>46361</v>
      </c>
      <c r="O367" s="605">
        <f t="shared" si="5"/>
        <v>4</v>
      </c>
      <c r="P367" s="607" t="s">
        <v>850</v>
      </c>
      <c r="Q367" s="607" t="s">
        <v>262</v>
      </c>
      <c r="R367" s="607" t="s">
        <v>40</v>
      </c>
      <c r="S367" s="603" t="s">
        <v>48</v>
      </c>
    </row>
    <row r="368" spans="1:19" s="601" customFormat="1" ht="409.5" x14ac:dyDescent="0.25">
      <c r="A368" s="600">
        <v>72</v>
      </c>
      <c r="B368" s="607">
        <v>367</v>
      </c>
      <c r="C368" s="607" t="s">
        <v>118</v>
      </c>
      <c r="D368" s="607" t="s">
        <v>829</v>
      </c>
      <c r="E368" s="607" t="s">
        <v>829</v>
      </c>
      <c r="F368" s="607">
        <v>289614</v>
      </c>
      <c r="G368" s="616" t="s">
        <v>277</v>
      </c>
      <c r="H368" s="607" t="s">
        <v>114</v>
      </c>
      <c r="I368" s="616" t="s">
        <v>278</v>
      </c>
      <c r="J368" s="605">
        <v>5207</v>
      </c>
      <c r="K368" s="605"/>
      <c r="L368" s="605" t="s">
        <v>797</v>
      </c>
      <c r="M368" s="621">
        <v>277949.62</v>
      </c>
      <c r="N368" s="608">
        <v>46451</v>
      </c>
      <c r="O368" s="605">
        <f t="shared" si="5"/>
        <v>1</v>
      </c>
      <c r="P368" s="607" t="s">
        <v>850</v>
      </c>
      <c r="Q368" s="607" t="s">
        <v>262</v>
      </c>
      <c r="R368" s="607" t="s">
        <v>40</v>
      </c>
      <c r="S368" s="603" t="s">
        <v>48</v>
      </c>
    </row>
    <row r="369" spans="1:19" s="601" customFormat="1" ht="267.75" x14ac:dyDescent="0.25">
      <c r="A369" s="600">
        <v>71</v>
      </c>
      <c r="B369" s="607">
        <v>368</v>
      </c>
      <c r="C369" s="607" t="s">
        <v>118</v>
      </c>
      <c r="D369" s="607" t="s">
        <v>829</v>
      </c>
      <c r="E369" s="607" t="s">
        <v>829</v>
      </c>
      <c r="F369" s="607">
        <v>289510</v>
      </c>
      <c r="G369" s="607" t="s">
        <v>276</v>
      </c>
      <c r="H369" s="607" t="s">
        <v>114</v>
      </c>
      <c r="I369" s="607" t="s">
        <v>275</v>
      </c>
      <c r="J369" s="605">
        <v>5207</v>
      </c>
      <c r="K369" s="605"/>
      <c r="L369" s="605" t="s">
        <v>797</v>
      </c>
      <c r="M369" s="621">
        <v>442837.33</v>
      </c>
      <c r="N369" s="608">
        <v>47176</v>
      </c>
      <c r="O369" s="605">
        <f t="shared" si="5"/>
        <v>1</v>
      </c>
      <c r="P369" s="607" t="s">
        <v>850</v>
      </c>
      <c r="Q369" s="607" t="s">
        <v>274</v>
      </c>
      <c r="R369" s="607" t="s">
        <v>40</v>
      </c>
      <c r="S369" s="603" t="s">
        <v>48</v>
      </c>
    </row>
    <row r="370" spans="1:19" s="601" customFormat="1" ht="76.5" x14ac:dyDescent="0.25">
      <c r="A370" s="600">
        <v>122</v>
      </c>
      <c r="B370" s="607">
        <v>369</v>
      </c>
      <c r="C370" s="607" t="s">
        <v>116</v>
      </c>
      <c r="D370" s="607" t="s">
        <v>840</v>
      </c>
      <c r="E370" s="607" t="s">
        <v>840</v>
      </c>
      <c r="F370" s="607">
        <v>290539</v>
      </c>
      <c r="G370" s="607" t="s">
        <v>345</v>
      </c>
      <c r="H370" s="607" t="s">
        <v>114</v>
      </c>
      <c r="I370" s="607" t="s">
        <v>346</v>
      </c>
      <c r="J370" s="605">
        <v>4002</v>
      </c>
      <c r="K370" s="605"/>
      <c r="L370" s="605" t="s">
        <v>795</v>
      </c>
      <c r="M370" s="621">
        <v>150000</v>
      </c>
      <c r="N370" s="608">
        <v>45838</v>
      </c>
      <c r="O370" s="605">
        <f t="shared" si="5"/>
        <v>2</v>
      </c>
      <c r="P370" s="607" t="s">
        <v>850</v>
      </c>
      <c r="Q370" s="607"/>
      <c r="R370" s="607" t="s">
        <v>790</v>
      </c>
      <c r="S370" s="603" t="s">
        <v>51</v>
      </c>
    </row>
    <row r="371" spans="1:19" s="601" customFormat="1" ht="382.5" x14ac:dyDescent="0.25">
      <c r="A371" s="600">
        <v>125</v>
      </c>
      <c r="B371" s="607">
        <v>370</v>
      </c>
      <c r="C371" s="607" t="s">
        <v>116</v>
      </c>
      <c r="D371" s="607" t="s">
        <v>840</v>
      </c>
      <c r="E371" s="607" t="s">
        <v>840</v>
      </c>
      <c r="F371" s="607">
        <v>290573</v>
      </c>
      <c r="G371" s="607" t="s">
        <v>351</v>
      </c>
      <c r="H371" s="607" t="s">
        <v>114</v>
      </c>
      <c r="I371" s="607" t="s">
        <v>352</v>
      </c>
      <c r="J371" s="605">
        <v>4004</v>
      </c>
      <c r="K371" s="605"/>
      <c r="L371" s="605" t="s">
        <v>795</v>
      </c>
      <c r="M371" s="621">
        <v>31721.25</v>
      </c>
      <c r="N371" s="608">
        <v>45973</v>
      </c>
      <c r="O371" s="605">
        <f t="shared" si="5"/>
        <v>4</v>
      </c>
      <c r="P371" s="607" t="s">
        <v>850</v>
      </c>
      <c r="Q371" s="607"/>
      <c r="R371" s="607" t="s">
        <v>790</v>
      </c>
      <c r="S371" s="603" t="s">
        <v>51</v>
      </c>
    </row>
    <row r="372" spans="1:19" s="601" customFormat="1" ht="25.5" x14ac:dyDescent="0.25">
      <c r="A372" s="600">
        <v>80</v>
      </c>
      <c r="B372" s="607">
        <v>371</v>
      </c>
      <c r="C372" s="607" t="s">
        <v>618</v>
      </c>
      <c r="D372" s="607" t="s">
        <v>816</v>
      </c>
      <c r="E372" s="607" t="s">
        <v>844</v>
      </c>
      <c r="F372" s="607">
        <v>289676</v>
      </c>
      <c r="G372" s="607" t="s">
        <v>792</v>
      </c>
      <c r="H372" s="607" t="s">
        <v>114</v>
      </c>
      <c r="I372" s="616" t="s">
        <v>287</v>
      </c>
      <c r="J372" s="605">
        <v>4002</v>
      </c>
      <c r="K372" s="605"/>
      <c r="L372" s="605" t="s">
        <v>795</v>
      </c>
      <c r="M372" s="621">
        <v>56955.38</v>
      </c>
      <c r="N372" s="608">
        <v>46000</v>
      </c>
      <c r="O372" s="605">
        <f t="shared" si="5"/>
        <v>4</v>
      </c>
      <c r="P372" s="607" t="s">
        <v>850</v>
      </c>
      <c r="Q372" s="622"/>
      <c r="R372" s="607" t="s">
        <v>790</v>
      </c>
      <c r="S372" s="603" t="s">
        <v>51</v>
      </c>
    </row>
    <row r="373" spans="1:19" s="601" customFormat="1" ht="25.5" x14ac:dyDescent="0.25">
      <c r="A373" s="600">
        <v>81</v>
      </c>
      <c r="B373" s="607">
        <v>372</v>
      </c>
      <c r="C373" s="607" t="s">
        <v>618</v>
      </c>
      <c r="D373" s="607" t="s">
        <v>816</v>
      </c>
      <c r="E373" s="607" t="s">
        <v>844</v>
      </c>
      <c r="F373" s="607">
        <v>289676</v>
      </c>
      <c r="G373" s="607" t="s">
        <v>793</v>
      </c>
      <c r="H373" s="607" t="s">
        <v>114</v>
      </c>
      <c r="I373" s="616" t="s">
        <v>287</v>
      </c>
      <c r="J373" s="605">
        <v>4002</v>
      </c>
      <c r="K373" s="605"/>
      <c r="L373" s="605" t="s">
        <v>795</v>
      </c>
      <c r="M373" s="621">
        <v>175484.03</v>
      </c>
      <c r="N373" s="608">
        <v>46000</v>
      </c>
      <c r="O373" s="605">
        <f t="shared" si="5"/>
        <v>4</v>
      </c>
      <c r="P373" s="607" t="s">
        <v>850</v>
      </c>
      <c r="Q373" s="607"/>
      <c r="R373" s="607" t="s">
        <v>790</v>
      </c>
      <c r="S373" s="603" t="s">
        <v>51</v>
      </c>
    </row>
    <row r="374" spans="1:19" s="601" customFormat="1" ht="25.5" x14ac:dyDescent="0.25">
      <c r="A374" s="600">
        <v>82</v>
      </c>
      <c r="B374" s="607">
        <v>373</v>
      </c>
      <c r="C374" s="607" t="s">
        <v>618</v>
      </c>
      <c r="D374" s="607" t="s">
        <v>816</v>
      </c>
      <c r="E374" s="607" t="s">
        <v>844</v>
      </c>
      <c r="F374" s="607">
        <v>289676</v>
      </c>
      <c r="G374" s="607" t="s">
        <v>794</v>
      </c>
      <c r="H374" s="607" t="s">
        <v>114</v>
      </c>
      <c r="I374" s="616" t="s">
        <v>287</v>
      </c>
      <c r="J374" s="605">
        <v>4002</v>
      </c>
      <c r="K374" s="605"/>
      <c r="L374" s="605" t="s">
        <v>795</v>
      </c>
      <c r="M374" s="621">
        <v>13604.27</v>
      </c>
      <c r="N374" s="608">
        <v>46000</v>
      </c>
      <c r="O374" s="605">
        <f t="shared" si="5"/>
        <v>4</v>
      </c>
      <c r="P374" s="607" t="s">
        <v>850</v>
      </c>
      <c r="Q374" s="607"/>
      <c r="R374" s="607" t="s">
        <v>790</v>
      </c>
      <c r="S374" s="603" t="s">
        <v>51</v>
      </c>
    </row>
    <row r="375" spans="1:19" s="601" customFormat="1" ht="293.25" x14ac:dyDescent="0.25">
      <c r="A375" s="600">
        <v>108</v>
      </c>
      <c r="B375" s="607">
        <v>374</v>
      </c>
      <c r="C375" s="603" t="s">
        <v>118</v>
      </c>
      <c r="D375" s="603" t="s">
        <v>829</v>
      </c>
      <c r="E375" s="603" t="s">
        <v>829</v>
      </c>
      <c r="F375" s="603">
        <v>290379</v>
      </c>
      <c r="G375" s="603" t="s">
        <v>324</v>
      </c>
      <c r="H375" s="603" t="s">
        <v>114</v>
      </c>
      <c r="I375" s="603" t="s">
        <v>325</v>
      </c>
      <c r="J375" s="605">
        <v>4002</v>
      </c>
      <c r="K375" s="605"/>
      <c r="L375" s="605" t="s">
        <v>795</v>
      </c>
      <c r="M375" s="708">
        <v>268313.65999999997</v>
      </c>
      <c r="N375" s="608">
        <v>46022</v>
      </c>
      <c r="O375" s="605">
        <f t="shared" si="5"/>
        <v>4</v>
      </c>
      <c r="P375" s="607" t="s">
        <v>850</v>
      </c>
      <c r="Q375" s="607" t="s">
        <v>326</v>
      </c>
      <c r="R375" s="607" t="s">
        <v>790</v>
      </c>
      <c r="S375" s="603" t="s">
        <v>51</v>
      </c>
    </row>
    <row r="376" spans="1:19" s="601" customFormat="1" ht="89.25" x14ac:dyDescent="0.25">
      <c r="A376" s="600">
        <v>93</v>
      </c>
      <c r="B376" s="607">
        <v>375</v>
      </c>
      <c r="C376" s="616" t="s">
        <v>118</v>
      </c>
      <c r="D376" s="607" t="s">
        <v>829</v>
      </c>
      <c r="E376" s="607" t="s">
        <v>829</v>
      </c>
      <c r="F376" s="607">
        <v>290081</v>
      </c>
      <c r="G376" s="616" t="s">
        <v>301</v>
      </c>
      <c r="H376" s="607" t="s">
        <v>114</v>
      </c>
      <c r="I376" s="616" t="s">
        <v>302</v>
      </c>
      <c r="J376" s="605">
        <v>4002</v>
      </c>
      <c r="K376" s="605"/>
      <c r="L376" s="605" t="s">
        <v>795</v>
      </c>
      <c r="M376" s="621">
        <v>78627.149999999994</v>
      </c>
      <c r="N376" s="608">
        <v>46361</v>
      </c>
      <c r="O376" s="605">
        <f t="shared" si="5"/>
        <v>4</v>
      </c>
      <c r="P376" s="607" t="s">
        <v>850</v>
      </c>
      <c r="Q376" s="607" t="s">
        <v>262</v>
      </c>
      <c r="R376" s="607" t="s">
        <v>790</v>
      </c>
      <c r="S376" s="603" t="s">
        <v>51</v>
      </c>
    </row>
    <row r="377" spans="1:19" s="601" customFormat="1" ht="409.5" x14ac:dyDescent="0.25">
      <c r="A377" s="600">
        <v>73</v>
      </c>
      <c r="B377" s="607">
        <v>376</v>
      </c>
      <c r="C377" s="607" t="s">
        <v>118</v>
      </c>
      <c r="D377" s="607" t="s">
        <v>829</v>
      </c>
      <c r="E377" s="607" t="s">
        <v>829</v>
      </c>
      <c r="F377" s="607">
        <v>289614</v>
      </c>
      <c r="G377" s="616" t="s">
        <v>874</v>
      </c>
      <c r="H377" s="607" t="s">
        <v>114</v>
      </c>
      <c r="I377" s="616" t="s">
        <v>278</v>
      </c>
      <c r="J377" s="605">
        <v>4002</v>
      </c>
      <c r="K377" s="605"/>
      <c r="L377" s="605" t="s">
        <v>795</v>
      </c>
      <c r="M377" s="621">
        <v>31137</v>
      </c>
      <c r="N377" s="608">
        <v>46451</v>
      </c>
      <c r="O377" s="605">
        <f t="shared" si="5"/>
        <v>1</v>
      </c>
      <c r="P377" s="607" t="s">
        <v>850</v>
      </c>
      <c r="Q377" s="607" t="s">
        <v>262</v>
      </c>
      <c r="R377" s="607" t="s">
        <v>790</v>
      </c>
      <c r="S377" s="603" t="s">
        <v>51</v>
      </c>
    </row>
    <row r="378" spans="1:19" s="601" customFormat="1" ht="408" x14ac:dyDescent="0.25">
      <c r="A378" s="600">
        <v>362</v>
      </c>
      <c r="B378" s="607">
        <v>377</v>
      </c>
      <c r="C378" s="607" t="s">
        <v>118</v>
      </c>
      <c r="D378" s="607" t="s">
        <v>829</v>
      </c>
      <c r="E378" s="607" t="s">
        <v>829</v>
      </c>
      <c r="F378" s="607">
        <v>305557</v>
      </c>
      <c r="G378" s="607" t="s">
        <v>695</v>
      </c>
      <c r="H378" s="607" t="s">
        <v>114</v>
      </c>
      <c r="I378" s="607" t="s">
        <v>696</v>
      </c>
      <c r="J378" s="605">
        <v>4002</v>
      </c>
      <c r="K378" s="605"/>
      <c r="L378" s="605" t="s">
        <v>795</v>
      </c>
      <c r="M378" s="621">
        <v>15724.8</v>
      </c>
      <c r="N378" s="608">
        <v>46744</v>
      </c>
      <c r="O378" s="605">
        <f t="shared" si="5"/>
        <v>4</v>
      </c>
      <c r="P378" s="607" t="s">
        <v>850</v>
      </c>
      <c r="Q378" s="607" t="s">
        <v>262</v>
      </c>
      <c r="R378" s="607" t="s">
        <v>790</v>
      </c>
      <c r="S378" s="603" t="s">
        <v>51</v>
      </c>
    </row>
    <row r="379" spans="1:19" s="601" customFormat="1" ht="409.5" x14ac:dyDescent="0.25">
      <c r="A379" s="600">
        <v>102</v>
      </c>
      <c r="B379" s="607">
        <v>378</v>
      </c>
      <c r="C379" s="607" t="s">
        <v>620</v>
      </c>
      <c r="D379" s="607" t="s">
        <v>841</v>
      </c>
      <c r="E379" s="607" t="s">
        <v>844</v>
      </c>
      <c r="F379" s="607">
        <v>290254</v>
      </c>
      <c r="G379" s="607" t="s">
        <v>316</v>
      </c>
      <c r="H379" s="607" t="s">
        <v>114</v>
      </c>
      <c r="I379" s="607" t="s">
        <v>317</v>
      </c>
      <c r="J379" s="605">
        <v>4002</v>
      </c>
      <c r="K379" s="605"/>
      <c r="L379" s="605" t="s">
        <v>796</v>
      </c>
      <c r="M379" s="621">
        <v>38114.18</v>
      </c>
      <c r="N379" s="608">
        <v>45700</v>
      </c>
      <c r="O379" s="605">
        <f t="shared" si="5"/>
        <v>1</v>
      </c>
      <c r="P379" s="607" t="s">
        <v>850</v>
      </c>
      <c r="Q379" s="607"/>
      <c r="R379" s="607" t="s">
        <v>790</v>
      </c>
      <c r="S379" s="603" t="s">
        <v>51</v>
      </c>
    </row>
    <row r="380" spans="1:19" s="601" customFormat="1" ht="204" x14ac:dyDescent="0.25">
      <c r="A380" s="600">
        <v>152</v>
      </c>
      <c r="B380" s="607">
        <v>379</v>
      </c>
      <c r="C380" s="607" t="s">
        <v>135</v>
      </c>
      <c r="D380" s="607" t="s">
        <v>804</v>
      </c>
      <c r="E380" s="607" t="s">
        <v>844</v>
      </c>
      <c r="F380" s="607">
        <v>291124</v>
      </c>
      <c r="G380" s="607" t="s">
        <v>399</v>
      </c>
      <c r="H380" s="607" t="s">
        <v>114</v>
      </c>
      <c r="I380" s="607" t="s">
        <v>400</v>
      </c>
      <c r="J380" s="605">
        <v>4002</v>
      </c>
      <c r="K380" s="605"/>
      <c r="L380" s="605" t="s">
        <v>796</v>
      </c>
      <c r="M380" s="621">
        <v>13907.86</v>
      </c>
      <c r="N380" s="608">
        <v>45702</v>
      </c>
      <c r="O380" s="605">
        <f t="shared" si="5"/>
        <v>1</v>
      </c>
      <c r="P380" s="607" t="s">
        <v>850</v>
      </c>
      <c r="Q380" s="607"/>
      <c r="R380" s="607" t="s">
        <v>790</v>
      </c>
      <c r="S380" s="603" t="s">
        <v>51</v>
      </c>
    </row>
    <row r="381" spans="1:19" s="601" customFormat="1" ht="178.5" x14ac:dyDescent="0.25">
      <c r="A381" s="600">
        <v>154</v>
      </c>
      <c r="B381" s="607">
        <v>380</v>
      </c>
      <c r="C381" s="607" t="s">
        <v>118</v>
      </c>
      <c r="D381" s="607" t="s">
        <v>829</v>
      </c>
      <c r="E381" s="607" t="s">
        <v>829</v>
      </c>
      <c r="F381" s="607">
        <v>291155</v>
      </c>
      <c r="G381" s="607" t="s">
        <v>403</v>
      </c>
      <c r="H381" s="607">
        <v>3</v>
      </c>
      <c r="I381" s="607" t="s">
        <v>404</v>
      </c>
      <c r="J381" s="605">
        <v>4002</v>
      </c>
      <c r="K381" s="605"/>
      <c r="L381" s="605" t="s">
        <v>796</v>
      </c>
      <c r="M381" s="621">
        <v>757.95</v>
      </c>
      <c r="N381" s="608">
        <v>45715</v>
      </c>
      <c r="O381" s="605">
        <f t="shared" si="5"/>
        <v>1</v>
      </c>
      <c r="P381" s="607" t="s">
        <v>850</v>
      </c>
      <c r="Q381" s="607"/>
      <c r="R381" s="607" t="s">
        <v>790</v>
      </c>
      <c r="S381" s="603" t="s">
        <v>51</v>
      </c>
    </row>
    <row r="382" spans="1:19" s="601" customFormat="1" ht="165.75" x14ac:dyDescent="0.25">
      <c r="A382" s="600">
        <v>151</v>
      </c>
      <c r="B382" s="607">
        <v>381</v>
      </c>
      <c r="C382" s="607" t="s">
        <v>118</v>
      </c>
      <c r="D382" s="607" t="s">
        <v>829</v>
      </c>
      <c r="E382" s="607" t="s">
        <v>829</v>
      </c>
      <c r="F382" s="607">
        <v>290992</v>
      </c>
      <c r="G382" s="607" t="s">
        <v>397</v>
      </c>
      <c r="H382" s="607" t="s">
        <v>114</v>
      </c>
      <c r="I382" s="607" t="s">
        <v>398</v>
      </c>
      <c r="J382" s="605">
        <v>4002</v>
      </c>
      <c r="K382" s="605"/>
      <c r="L382" s="605" t="s">
        <v>796</v>
      </c>
      <c r="M382" s="714">
        <v>2417</v>
      </c>
      <c r="N382" s="608">
        <v>45762</v>
      </c>
      <c r="O382" s="605">
        <f t="shared" si="5"/>
        <v>2</v>
      </c>
      <c r="P382" s="607" t="s">
        <v>850</v>
      </c>
      <c r="Q382" s="607"/>
      <c r="R382" s="607" t="s">
        <v>790</v>
      </c>
      <c r="S382" s="603" t="s">
        <v>51</v>
      </c>
    </row>
    <row r="383" spans="1:19" s="601" customFormat="1" ht="76.5" x14ac:dyDescent="0.25">
      <c r="A383" s="600">
        <v>153</v>
      </c>
      <c r="B383" s="607">
        <v>382</v>
      </c>
      <c r="C383" s="607" t="s">
        <v>118</v>
      </c>
      <c r="D383" s="607" t="s">
        <v>829</v>
      </c>
      <c r="E383" s="607" t="s">
        <v>829</v>
      </c>
      <c r="F383" s="607">
        <v>291142</v>
      </c>
      <c r="G383" s="607" t="s">
        <v>401</v>
      </c>
      <c r="H383" s="607" t="s">
        <v>114</v>
      </c>
      <c r="I383" s="607" t="s">
        <v>402</v>
      </c>
      <c r="J383" s="605">
        <v>4002</v>
      </c>
      <c r="K383" s="605"/>
      <c r="L383" s="605" t="s">
        <v>796</v>
      </c>
      <c r="M383" s="621">
        <v>25265.08</v>
      </c>
      <c r="N383" s="608">
        <v>45775</v>
      </c>
      <c r="O383" s="605">
        <f t="shared" si="5"/>
        <v>2</v>
      </c>
      <c r="P383" s="607" t="s">
        <v>850</v>
      </c>
      <c r="Q383" s="607"/>
      <c r="R383" s="607" t="s">
        <v>790</v>
      </c>
      <c r="S383" s="603" t="s">
        <v>51</v>
      </c>
    </row>
    <row r="384" spans="1:19" s="601" customFormat="1" ht="306" x14ac:dyDescent="0.25">
      <c r="A384" s="600">
        <v>100</v>
      </c>
      <c r="B384" s="607">
        <v>383</v>
      </c>
      <c r="C384" s="607" t="s">
        <v>117</v>
      </c>
      <c r="D384" s="607" t="s">
        <v>836</v>
      </c>
      <c r="E384" s="607" t="s">
        <v>836</v>
      </c>
      <c r="F384" s="607">
        <v>290202</v>
      </c>
      <c r="G384" s="607" t="s">
        <v>313</v>
      </c>
      <c r="H384" s="607" t="s">
        <v>114</v>
      </c>
      <c r="I384" s="607" t="s">
        <v>314</v>
      </c>
      <c r="J384" s="605">
        <v>4002</v>
      </c>
      <c r="K384" s="605"/>
      <c r="L384" s="605" t="s">
        <v>796</v>
      </c>
      <c r="M384" s="621">
        <v>23273.54</v>
      </c>
      <c r="N384" s="608">
        <v>45790</v>
      </c>
      <c r="O384" s="605">
        <f t="shared" si="5"/>
        <v>2</v>
      </c>
      <c r="P384" s="607" t="s">
        <v>850</v>
      </c>
      <c r="Q384" s="607"/>
      <c r="R384" s="607" t="s">
        <v>790</v>
      </c>
      <c r="S384" s="603" t="s">
        <v>51</v>
      </c>
    </row>
    <row r="385" spans="1:19" s="601" customFormat="1" ht="38.25" x14ac:dyDescent="0.25">
      <c r="A385" s="600">
        <v>91</v>
      </c>
      <c r="B385" s="607">
        <v>384</v>
      </c>
      <c r="C385" s="607" t="s">
        <v>116</v>
      </c>
      <c r="D385" s="607" t="s">
        <v>803</v>
      </c>
      <c r="E385" s="607" t="s">
        <v>803</v>
      </c>
      <c r="F385" s="607">
        <v>289944</v>
      </c>
      <c r="G385" s="607" t="s">
        <v>299</v>
      </c>
      <c r="H385" s="607" t="s">
        <v>114</v>
      </c>
      <c r="I385" s="607" t="s">
        <v>300</v>
      </c>
      <c r="J385" s="605">
        <v>4005</v>
      </c>
      <c r="K385" s="605"/>
      <c r="L385" s="605" t="s">
        <v>796</v>
      </c>
      <c r="M385" s="621">
        <v>20094.43</v>
      </c>
      <c r="N385" s="608">
        <v>45804</v>
      </c>
      <c r="O385" s="605">
        <f t="shared" si="5"/>
        <v>2</v>
      </c>
      <c r="P385" s="607" t="s">
        <v>850</v>
      </c>
      <c r="Q385" s="622"/>
      <c r="R385" s="607" t="s">
        <v>790</v>
      </c>
      <c r="S385" s="603" t="s">
        <v>51</v>
      </c>
    </row>
    <row r="386" spans="1:19" s="601" customFormat="1" ht="229.5" x14ac:dyDescent="0.25">
      <c r="A386" s="600">
        <v>150</v>
      </c>
      <c r="B386" s="607">
        <v>385</v>
      </c>
      <c r="C386" s="607" t="s">
        <v>118</v>
      </c>
      <c r="D386" s="607" t="s">
        <v>829</v>
      </c>
      <c r="E386" s="607" t="s">
        <v>829</v>
      </c>
      <c r="F386" s="607">
        <v>290969</v>
      </c>
      <c r="G386" s="607" t="s">
        <v>395</v>
      </c>
      <c r="H386" s="607" t="s">
        <v>114</v>
      </c>
      <c r="I386" s="607" t="s">
        <v>396</v>
      </c>
      <c r="J386" s="605">
        <v>4002</v>
      </c>
      <c r="K386" s="605"/>
      <c r="L386" s="605" t="s">
        <v>796</v>
      </c>
      <c r="M386" s="714">
        <v>2417</v>
      </c>
      <c r="N386" s="608">
        <v>45809</v>
      </c>
      <c r="O386" s="605">
        <f t="shared" ref="O386:O449" si="6">ROUNDUP(MONTH(N386)/3,0)</f>
        <v>2</v>
      </c>
      <c r="P386" s="607" t="s">
        <v>850</v>
      </c>
      <c r="Q386" s="607"/>
      <c r="R386" s="607" t="s">
        <v>790</v>
      </c>
      <c r="S386" s="603" t="s">
        <v>51</v>
      </c>
    </row>
    <row r="387" spans="1:19" s="601" customFormat="1" ht="191.25" x14ac:dyDescent="0.25">
      <c r="A387" s="600">
        <v>116</v>
      </c>
      <c r="B387" s="607">
        <v>386</v>
      </c>
      <c r="C387" s="607" t="s">
        <v>118</v>
      </c>
      <c r="D387" s="607" t="s">
        <v>829</v>
      </c>
      <c r="E387" s="607" t="s">
        <v>829</v>
      </c>
      <c r="F387" s="607">
        <v>290452</v>
      </c>
      <c r="G387" s="607" t="s">
        <v>872</v>
      </c>
      <c r="H387" s="607" t="s">
        <v>114</v>
      </c>
      <c r="I387" s="607" t="s">
        <v>337</v>
      </c>
      <c r="J387" s="605">
        <v>4002</v>
      </c>
      <c r="K387" s="605"/>
      <c r="L387" s="605" t="s">
        <v>796</v>
      </c>
      <c r="M387" s="714">
        <v>15365.41</v>
      </c>
      <c r="N387" s="608">
        <v>45855</v>
      </c>
      <c r="O387" s="605">
        <f t="shared" si="6"/>
        <v>3</v>
      </c>
      <c r="P387" s="607" t="s">
        <v>850</v>
      </c>
      <c r="Q387" s="607"/>
      <c r="R387" s="607" t="s">
        <v>790</v>
      </c>
      <c r="S387" s="603" t="s">
        <v>51</v>
      </c>
    </row>
    <row r="388" spans="1:19" s="601" customFormat="1" ht="409.5" x14ac:dyDescent="0.25">
      <c r="A388" s="600">
        <v>432</v>
      </c>
      <c r="B388" s="607">
        <v>387</v>
      </c>
      <c r="C388" s="607" t="s">
        <v>134</v>
      </c>
      <c r="D388" s="607" t="s">
        <v>842</v>
      </c>
      <c r="E388" s="607" t="s">
        <v>844</v>
      </c>
      <c r="F388" s="607">
        <v>305567</v>
      </c>
      <c r="G388" s="607" t="s">
        <v>774</v>
      </c>
      <c r="H388" s="607" t="s">
        <v>114</v>
      </c>
      <c r="I388" s="607" t="s">
        <v>775</v>
      </c>
      <c r="J388" s="605">
        <v>4002</v>
      </c>
      <c r="K388" s="605"/>
      <c r="L388" s="605" t="s">
        <v>796</v>
      </c>
      <c r="M388" s="621">
        <v>87557.24</v>
      </c>
      <c r="N388" s="608">
        <v>45888</v>
      </c>
      <c r="O388" s="605">
        <f t="shared" si="6"/>
        <v>3</v>
      </c>
      <c r="P388" s="607" t="s">
        <v>850</v>
      </c>
      <c r="Q388" s="607"/>
      <c r="R388" s="607" t="s">
        <v>790</v>
      </c>
      <c r="S388" s="603" t="s">
        <v>51</v>
      </c>
    </row>
    <row r="389" spans="1:19" s="601" customFormat="1" ht="127.5" x14ac:dyDescent="0.25">
      <c r="A389" s="600">
        <v>101</v>
      </c>
      <c r="B389" s="607">
        <v>388</v>
      </c>
      <c r="C389" s="607" t="s">
        <v>117</v>
      </c>
      <c r="D389" s="607" t="s">
        <v>836</v>
      </c>
      <c r="E389" s="607" t="s">
        <v>836</v>
      </c>
      <c r="F389" s="607">
        <v>290250</v>
      </c>
      <c r="G389" s="607" t="s">
        <v>309</v>
      </c>
      <c r="H389" s="607" t="s">
        <v>114</v>
      </c>
      <c r="I389" s="607" t="s">
        <v>315</v>
      </c>
      <c r="J389" s="605">
        <v>4002</v>
      </c>
      <c r="K389" s="605"/>
      <c r="L389" s="605" t="s">
        <v>796</v>
      </c>
      <c r="M389" s="621">
        <v>1392.63</v>
      </c>
      <c r="N389" s="608">
        <v>45892</v>
      </c>
      <c r="O389" s="605">
        <f t="shared" si="6"/>
        <v>3</v>
      </c>
      <c r="P389" s="607" t="s">
        <v>850</v>
      </c>
      <c r="Q389" s="607"/>
      <c r="R389" s="607" t="s">
        <v>790</v>
      </c>
      <c r="S389" s="603" t="s">
        <v>51</v>
      </c>
    </row>
    <row r="390" spans="1:19" s="601" customFormat="1" ht="409.5" x14ac:dyDescent="0.25">
      <c r="A390" s="600">
        <v>99</v>
      </c>
      <c r="B390" s="607">
        <v>389</v>
      </c>
      <c r="C390" s="607" t="s">
        <v>117</v>
      </c>
      <c r="D390" s="607" t="s">
        <v>836</v>
      </c>
      <c r="E390" s="607" t="s">
        <v>836</v>
      </c>
      <c r="F390" s="607">
        <v>290149</v>
      </c>
      <c r="G390" s="607" t="s">
        <v>311</v>
      </c>
      <c r="H390" s="607" t="s">
        <v>114</v>
      </c>
      <c r="I390" s="607" t="s">
        <v>312</v>
      </c>
      <c r="J390" s="605">
        <v>4002</v>
      </c>
      <c r="K390" s="605"/>
      <c r="L390" s="605" t="s">
        <v>796</v>
      </c>
      <c r="M390" s="621">
        <v>52000</v>
      </c>
      <c r="N390" s="608">
        <v>45970</v>
      </c>
      <c r="O390" s="605">
        <f t="shared" si="6"/>
        <v>4</v>
      </c>
      <c r="P390" s="607" t="s">
        <v>850</v>
      </c>
      <c r="Q390" s="623"/>
      <c r="R390" s="607" t="s">
        <v>790</v>
      </c>
      <c r="S390" s="603" t="s">
        <v>51</v>
      </c>
    </row>
    <row r="391" spans="1:19" s="601" customFormat="1" ht="267.75" x14ac:dyDescent="0.25">
      <c r="A391" s="600">
        <v>98</v>
      </c>
      <c r="B391" s="607">
        <v>390</v>
      </c>
      <c r="C391" s="607" t="s">
        <v>117</v>
      </c>
      <c r="D391" s="607" t="s">
        <v>836</v>
      </c>
      <c r="E391" s="607" t="s">
        <v>836</v>
      </c>
      <c r="F391" s="607">
        <v>290142</v>
      </c>
      <c r="G391" s="607" t="s">
        <v>309</v>
      </c>
      <c r="H391" s="607" t="s">
        <v>114</v>
      </c>
      <c r="I391" s="607" t="s">
        <v>310</v>
      </c>
      <c r="J391" s="605">
        <v>4002</v>
      </c>
      <c r="K391" s="605"/>
      <c r="L391" s="605" t="s">
        <v>796</v>
      </c>
      <c r="M391" s="621">
        <v>1607.54</v>
      </c>
      <c r="N391" s="608">
        <v>45971</v>
      </c>
      <c r="O391" s="605">
        <f t="shared" si="6"/>
        <v>4</v>
      </c>
      <c r="P391" s="607" t="s">
        <v>850</v>
      </c>
      <c r="Q391" s="623"/>
      <c r="R391" s="607" t="s">
        <v>790</v>
      </c>
      <c r="S391" s="603" t="s">
        <v>51</v>
      </c>
    </row>
    <row r="392" spans="1:19" s="601" customFormat="1" ht="204" x14ac:dyDescent="0.25">
      <c r="A392" s="600">
        <v>140</v>
      </c>
      <c r="B392" s="607">
        <v>391</v>
      </c>
      <c r="C392" s="607" t="s">
        <v>118</v>
      </c>
      <c r="D392" s="607" t="s">
        <v>829</v>
      </c>
      <c r="E392" s="607" t="s">
        <v>829</v>
      </c>
      <c r="F392" s="607">
        <v>303284</v>
      </c>
      <c r="G392" s="607" t="s">
        <v>364</v>
      </c>
      <c r="H392" s="607" t="s">
        <v>114</v>
      </c>
      <c r="I392" s="607" t="s">
        <v>365</v>
      </c>
      <c r="J392" s="605">
        <v>4002</v>
      </c>
      <c r="K392" s="605"/>
      <c r="L392" s="605" t="s">
        <v>796</v>
      </c>
      <c r="M392" s="708">
        <v>115344</v>
      </c>
      <c r="N392" s="608">
        <v>45995</v>
      </c>
      <c r="O392" s="605">
        <f t="shared" si="6"/>
        <v>4</v>
      </c>
      <c r="P392" s="607" t="s">
        <v>850</v>
      </c>
      <c r="Q392" s="607"/>
      <c r="R392" s="607" t="s">
        <v>790</v>
      </c>
      <c r="S392" s="603" t="s">
        <v>51</v>
      </c>
    </row>
    <row r="393" spans="1:19" s="601" customFormat="1" ht="369.75" x14ac:dyDescent="0.25">
      <c r="A393" s="600">
        <v>95</v>
      </c>
      <c r="B393" s="607">
        <v>392</v>
      </c>
      <c r="C393" s="607" t="s">
        <v>116</v>
      </c>
      <c r="D393" s="607" t="s">
        <v>803</v>
      </c>
      <c r="E393" s="607" t="s">
        <v>803</v>
      </c>
      <c r="F393" s="607">
        <v>290085</v>
      </c>
      <c r="G393" s="607" t="s">
        <v>303</v>
      </c>
      <c r="H393" s="607" t="s">
        <v>114</v>
      </c>
      <c r="I393" s="607" t="s">
        <v>304</v>
      </c>
      <c r="J393" s="605">
        <v>4002</v>
      </c>
      <c r="K393" s="605"/>
      <c r="L393" s="605" t="s">
        <v>796</v>
      </c>
      <c r="M393" s="621">
        <v>106746.25</v>
      </c>
      <c r="N393" s="608">
        <v>45997</v>
      </c>
      <c r="O393" s="605">
        <f t="shared" si="6"/>
        <v>4</v>
      </c>
      <c r="P393" s="607" t="s">
        <v>850</v>
      </c>
      <c r="Q393" s="607"/>
      <c r="R393" s="607" t="s">
        <v>790</v>
      </c>
      <c r="S393" s="603" t="s">
        <v>51</v>
      </c>
    </row>
    <row r="394" spans="1:19" s="601" customFormat="1" ht="409.5" x14ac:dyDescent="0.25">
      <c r="A394" s="600">
        <v>87</v>
      </c>
      <c r="B394" s="607">
        <v>393</v>
      </c>
      <c r="C394" s="607" t="s">
        <v>116</v>
      </c>
      <c r="D394" s="607" t="s">
        <v>803</v>
      </c>
      <c r="E394" s="607" t="s">
        <v>803</v>
      </c>
      <c r="F394" s="607">
        <v>289793</v>
      </c>
      <c r="G394" s="607" t="s">
        <v>292</v>
      </c>
      <c r="H394" s="607" t="s">
        <v>114</v>
      </c>
      <c r="I394" s="607" t="s">
        <v>293</v>
      </c>
      <c r="J394" s="605">
        <v>4003</v>
      </c>
      <c r="K394" s="605"/>
      <c r="L394" s="605" t="s">
        <v>796</v>
      </c>
      <c r="M394" s="621">
        <v>31012.45</v>
      </c>
      <c r="N394" s="608">
        <v>46001</v>
      </c>
      <c r="O394" s="605">
        <f t="shared" si="6"/>
        <v>4</v>
      </c>
      <c r="P394" s="607" t="s">
        <v>850</v>
      </c>
      <c r="Q394" s="615"/>
      <c r="R394" s="607" t="s">
        <v>790</v>
      </c>
      <c r="S394" s="603" t="s">
        <v>51</v>
      </c>
    </row>
    <row r="395" spans="1:19" s="601" customFormat="1" ht="408" x14ac:dyDescent="0.25">
      <c r="A395" s="600">
        <v>96</v>
      </c>
      <c r="B395" s="607">
        <v>394</v>
      </c>
      <c r="C395" s="607" t="s">
        <v>116</v>
      </c>
      <c r="D395" s="607" t="s">
        <v>803</v>
      </c>
      <c r="E395" s="607" t="s">
        <v>803</v>
      </c>
      <c r="F395" s="607">
        <v>290103</v>
      </c>
      <c r="G395" s="607" t="s">
        <v>305</v>
      </c>
      <c r="H395" s="607" t="s">
        <v>114</v>
      </c>
      <c r="I395" s="607" t="s">
        <v>306</v>
      </c>
      <c r="J395" s="605">
        <v>4002</v>
      </c>
      <c r="K395" s="605"/>
      <c r="L395" s="605" t="s">
        <v>796</v>
      </c>
      <c r="M395" s="621">
        <v>200319.73</v>
      </c>
      <c r="N395" s="608">
        <v>46008</v>
      </c>
      <c r="O395" s="605">
        <f t="shared" si="6"/>
        <v>4</v>
      </c>
      <c r="P395" s="607" t="s">
        <v>850</v>
      </c>
      <c r="Q395" s="607"/>
      <c r="R395" s="607" t="s">
        <v>790</v>
      </c>
      <c r="S395" s="603" t="s">
        <v>51</v>
      </c>
    </row>
    <row r="396" spans="1:19" s="601" customFormat="1" ht="357" x14ac:dyDescent="0.25">
      <c r="A396" s="600">
        <v>142</v>
      </c>
      <c r="B396" s="607">
        <v>395</v>
      </c>
      <c r="C396" s="607" t="s">
        <v>118</v>
      </c>
      <c r="D396" s="607" t="s">
        <v>829</v>
      </c>
      <c r="E396" s="607" t="s">
        <v>829</v>
      </c>
      <c r="F396" s="607">
        <v>290730</v>
      </c>
      <c r="G396" s="607" t="s">
        <v>873</v>
      </c>
      <c r="H396" s="607" t="s">
        <v>114</v>
      </c>
      <c r="I396" s="607" t="s">
        <v>384</v>
      </c>
      <c r="J396" s="605">
        <v>4005</v>
      </c>
      <c r="K396" s="605"/>
      <c r="L396" s="605" t="s">
        <v>796</v>
      </c>
      <c r="M396" s="708">
        <v>7834.07</v>
      </c>
      <c r="N396" s="608">
        <v>46009</v>
      </c>
      <c r="O396" s="605">
        <f t="shared" si="6"/>
        <v>4</v>
      </c>
      <c r="P396" s="607" t="s">
        <v>850</v>
      </c>
      <c r="Q396" s="607"/>
      <c r="R396" s="607" t="s">
        <v>790</v>
      </c>
      <c r="S396" s="603" t="s">
        <v>51</v>
      </c>
    </row>
    <row r="397" spans="1:19" s="601" customFormat="1" ht="102" x14ac:dyDescent="0.25">
      <c r="A397" s="600">
        <v>106</v>
      </c>
      <c r="B397" s="607">
        <v>396</v>
      </c>
      <c r="C397" s="607" t="s">
        <v>118</v>
      </c>
      <c r="D397" s="607" t="s">
        <v>829</v>
      </c>
      <c r="E397" s="607" t="s">
        <v>829</v>
      </c>
      <c r="F397" s="607">
        <v>290342</v>
      </c>
      <c r="G397" s="607" t="s">
        <v>321</v>
      </c>
      <c r="H397" s="607" t="s">
        <v>114</v>
      </c>
      <c r="I397" s="607" t="s">
        <v>322</v>
      </c>
      <c r="J397" s="605">
        <v>4002</v>
      </c>
      <c r="K397" s="605"/>
      <c r="L397" s="605" t="s">
        <v>796</v>
      </c>
      <c r="M397" s="621">
        <v>138306.67000000001</v>
      </c>
      <c r="N397" s="608">
        <v>46022</v>
      </c>
      <c r="O397" s="605">
        <f t="shared" si="6"/>
        <v>4</v>
      </c>
      <c r="P397" s="607" t="s">
        <v>850</v>
      </c>
      <c r="Q397" s="624" t="s">
        <v>323</v>
      </c>
      <c r="R397" s="607" t="s">
        <v>790</v>
      </c>
      <c r="S397" s="603" t="s">
        <v>51</v>
      </c>
    </row>
    <row r="398" spans="1:19" s="601" customFormat="1" ht="63.75" x14ac:dyDescent="0.25">
      <c r="A398" s="600">
        <v>115</v>
      </c>
      <c r="B398" s="607">
        <v>397</v>
      </c>
      <c r="C398" s="607" t="s">
        <v>118</v>
      </c>
      <c r="D398" s="607" t="s">
        <v>829</v>
      </c>
      <c r="E398" s="607" t="s">
        <v>829</v>
      </c>
      <c r="F398" s="607">
        <v>290433</v>
      </c>
      <c r="G398" s="607" t="s">
        <v>120</v>
      </c>
      <c r="H398" s="607" t="s">
        <v>114</v>
      </c>
      <c r="I398" s="607" t="s">
        <v>121</v>
      </c>
      <c r="J398" s="605">
        <v>4002</v>
      </c>
      <c r="K398" s="605"/>
      <c r="L398" s="605" t="s">
        <v>796</v>
      </c>
      <c r="M398" s="714">
        <v>319839.26</v>
      </c>
      <c r="N398" s="608">
        <v>46022</v>
      </c>
      <c r="O398" s="605">
        <f t="shared" si="6"/>
        <v>4</v>
      </c>
      <c r="P398" s="607" t="s">
        <v>850</v>
      </c>
      <c r="Q398" s="607"/>
      <c r="R398" s="607" t="s">
        <v>790</v>
      </c>
      <c r="S398" s="603" t="s">
        <v>51</v>
      </c>
    </row>
    <row r="399" spans="1:19" s="601" customFormat="1" ht="102" x14ac:dyDescent="0.25">
      <c r="A399" s="600">
        <v>118</v>
      </c>
      <c r="B399" s="607">
        <v>398</v>
      </c>
      <c r="C399" s="607" t="s">
        <v>118</v>
      </c>
      <c r="D399" s="607" t="s">
        <v>829</v>
      </c>
      <c r="E399" s="607" t="s">
        <v>829</v>
      </c>
      <c r="F399" s="607">
        <v>290470</v>
      </c>
      <c r="G399" s="607" t="s">
        <v>122</v>
      </c>
      <c r="H399" s="607" t="s">
        <v>114</v>
      </c>
      <c r="I399" s="607" t="s">
        <v>338</v>
      </c>
      <c r="J399" s="605">
        <v>4002</v>
      </c>
      <c r="K399" s="605"/>
      <c r="L399" s="605" t="s">
        <v>796</v>
      </c>
      <c r="M399" s="708">
        <v>594716.69999999995</v>
      </c>
      <c r="N399" s="608">
        <v>46022</v>
      </c>
      <c r="O399" s="605">
        <f t="shared" si="6"/>
        <v>4</v>
      </c>
      <c r="P399" s="607" t="s">
        <v>850</v>
      </c>
      <c r="Q399" s="607"/>
      <c r="R399" s="607" t="s">
        <v>790</v>
      </c>
      <c r="S399" s="603" t="s">
        <v>51</v>
      </c>
    </row>
    <row r="400" spans="1:19" s="601" customFormat="1" ht="409.5" x14ac:dyDescent="0.25">
      <c r="A400" s="600">
        <v>431</v>
      </c>
      <c r="B400" s="607">
        <v>399</v>
      </c>
      <c r="C400" s="607" t="s">
        <v>117</v>
      </c>
      <c r="D400" s="607" t="s">
        <v>836</v>
      </c>
      <c r="E400" s="607" t="s">
        <v>836</v>
      </c>
      <c r="F400" s="607">
        <v>319230</v>
      </c>
      <c r="G400" s="607" t="s">
        <v>772</v>
      </c>
      <c r="H400" s="607" t="s">
        <v>114</v>
      </c>
      <c r="I400" s="607" t="s">
        <v>773</v>
      </c>
      <c r="J400" s="605">
        <v>4002</v>
      </c>
      <c r="K400" s="605"/>
      <c r="L400" s="605" t="s">
        <v>796</v>
      </c>
      <c r="M400" s="621">
        <v>3826280.41</v>
      </c>
      <c r="N400" s="608">
        <v>46537</v>
      </c>
      <c r="O400" s="605">
        <f t="shared" si="6"/>
        <v>2</v>
      </c>
      <c r="P400" s="607" t="s">
        <v>850</v>
      </c>
      <c r="Q400" s="607" t="s">
        <v>262</v>
      </c>
      <c r="R400" s="607" t="s">
        <v>790</v>
      </c>
      <c r="S400" s="603" t="s">
        <v>51</v>
      </c>
    </row>
    <row r="401" spans="1:19" s="601" customFormat="1" ht="51" x14ac:dyDescent="0.25">
      <c r="A401" s="600">
        <v>12</v>
      </c>
      <c r="B401" s="607">
        <v>400</v>
      </c>
      <c r="C401" s="607" t="s">
        <v>124</v>
      </c>
      <c r="D401" s="607" t="s">
        <v>843</v>
      </c>
      <c r="E401" s="607" t="s">
        <v>843</v>
      </c>
      <c r="F401" s="607">
        <v>287197</v>
      </c>
      <c r="G401" s="607" t="s">
        <v>188</v>
      </c>
      <c r="H401" s="607" t="s">
        <v>114</v>
      </c>
      <c r="I401" s="607" t="s">
        <v>189</v>
      </c>
      <c r="J401" s="605">
        <v>4003</v>
      </c>
      <c r="K401" s="605"/>
      <c r="L401" s="605" t="s">
        <v>797</v>
      </c>
      <c r="M401" s="714">
        <v>144568</v>
      </c>
      <c r="N401" s="608">
        <v>45668</v>
      </c>
      <c r="O401" s="605">
        <f t="shared" si="6"/>
        <v>1</v>
      </c>
      <c r="P401" s="607" t="s">
        <v>850</v>
      </c>
      <c r="Q401" s="607"/>
      <c r="R401" s="607" t="s">
        <v>790</v>
      </c>
      <c r="S401" s="603" t="s">
        <v>51</v>
      </c>
    </row>
    <row r="402" spans="1:19" s="601" customFormat="1" ht="409.5" x14ac:dyDescent="0.25">
      <c r="A402" s="600">
        <v>79</v>
      </c>
      <c r="B402" s="607">
        <v>401</v>
      </c>
      <c r="C402" s="607" t="s">
        <v>118</v>
      </c>
      <c r="D402" s="607" t="s">
        <v>829</v>
      </c>
      <c r="E402" s="607" t="s">
        <v>829</v>
      </c>
      <c r="F402" s="607">
        <v>289659</v>
      </c>
      <c r="G402" s="607" t="s">
        <v>285</v>
      </c>
      <c r="H402" s="607" t="s">
        <v>114</v>
      </c>
      <c r="I402" s="607" t="s">
        <v>286</v>
      </c>
      <c r="J402" s="605">
        <v>4002</v>
      </c>
      <c r="K402" s="605"/>
      <c r="L402" s="605" t="s">
        <v>797</v>
      </c>
      <c r="M402" s="621">
        <v>124248</v>
      </c>
      <c r="N402" s="608">
        <v>45678</v>
      </c>
      <c r="O402" s="605">
        <f t="shared" si="6"/>
        <v>1</v>
      </c>
      <c r="P402" s="607" t="s">
        <v>850</v>
      </c>
      <c r="Q402" s="622"/>
      <c r="R402" s="607" t="s">
        <v>790</v>
      </c>
      <c r="S402" s="603" t="s">
        <v>51</v>
      </c>
    </row>
    <row r="403" spans="1:19" s="601" customFormat="1" ht="293.25" x14ac:dyDescent="0.25">
      <c r="A403" s="600">
        <v>76</v>
      </c>
      <c r="B403" s="607">
        <v>402</v>
      </c>
      <c r="C403" s="607" t="s">
        <v>118</v>
      </c>
      <c r="D403" s="607" t="s">
        <v>829</v>
      </c>
      <c r="E403" s="607" t="s">
        <v>829</v>
      </c>
      <c r="F403" s="607">
        <v>289645</v>
      </c>
      <c r="G403" s="607" t="s">
        <v>282</v>
      </c>
      <c r="H403" s="607" t="s">
        <v>114</v>
      </c>
      <c r="I403" s="607" t="s">
        <v>281</v>
      </c>
      <c r="J403" s="605">
        <v>4002</v>
      </c>
      <c r="K403" s="605"/>
      <c r="L403" s="605" t="s">
        <v>797</v>
      </c>
      <c r="M403" s="621">
        <v>82862.78</v>
      </c>
      <c r="N403" s="608">
        <v>45731</v>
      </c>
      <c r="O403" s="605">
        <f t="shared" si="6"/>
        <v>1</v>
      </c>
      <c r="P403" s="607" t="s">
        <v>850</v>
      </c>
      <c r="Q403" s="622"/>
      <c r="R403" s="607" t="s">
        <v>790</v>
      </c>
      <c r="S403" s="603" t="s">
        <v>51</v>
      </c>
    </row>
    <row r="404" spans="1:19" s="601" customFormat="1" ht="127.5" x14ac:dyDescent="0.25">
      <c r="A404" s="600">
        <v>75</v>
      </c>
      <c r="B404" s="607">
        <v>403</v>
      </c>
      <c r="C404" s="607" t="s">
        <v>118</v>
      </c>
      <c r="D404" s="607" t="s">
        <v>829</v>
      </c>
      <c r="E404" s="607" t="s">
        <v>829</v>
      </c>
      <c r="F404" s="607">
        <v>289629</v>
      </c>
      <c r="G404" s="607" t="s">
        <v>279</v>
      </c>
      <c r="H404" s="607" t="s">
        <v>114</v>
      </c>
      <c r="I404" s="607" t="s">
        <v>280</v>
      </c>
      <c r="J404" s="605">
        <v>4002</v>
      </c>
      <c r="K404" s="605"/>
      <c r="L404" s="605" t="s">
        <v>797</v>
      </c>
      <c r="M404" s="621">
        <v>18071.91</v>
      </c>
      <c r="N404" s="608">
        <v>45838</v>
      </c>
      <c r="O404" s="605">
        <f t="shared" si="6"/>
        <v>2</v>
      </c>
      <c r="P404" s="607" t="s">
        <v>850</v>
      </c>
      <c r="Q404" s="607"/>
      <c r="R404" s="607" t="s">
        <v>790</v>
      </c>
      <c r="S404" s="603" t="s">
        <v>51</v>
      </c>
    </row>
    <row r="405" spans="1:19" s="601" customFormat="1" ht="242.25" x14ac:dyDescent="0.25">
      <c r="A405" s="600">
        <v>77</v>
      </c>
      <c r="B405" s="607">
        <v>404</v>
      </c>
      <c r="C405" s="607" t="s">
        <v>116</v>
      </c>
      <c r="D405" s="607" t="s">
        <v>803</v>
      </c>
      <c r="E405" s="607" t="s">
        <v>803</v>
      </c>
      <c r="F405" s="607">
        <v>289657</v>
      </c>
      <c r="G405" s="607" t="s">
        <v>283</v>
      </c>
      <c r="H405" s="607" t="s">
        <v>114</v>
      </c>
      <c r="I405" s="607" t="s">
        <v>284</v>
      </c>
      <c r="J405" s="605">
        <v>4002</v>
      </c>
      <c r="K405" s="605"/>
      <c r="L405" s="605" t="s">
        <v>797</v>
      </c>
      <c r="M405" s="621">
        <v>96772.44</v>
      </c>
      <c r="N405" s="608">
        <v>45859</v>
      </c>
      <c r="O405" s="605">
        <f t="shared" si="6"/>
        <v>3</v>
      </c>
      <c r="P405" s="607" t="s">
        <v>850</v>
      </c>
      <c r="Q405" s="622"/>
      <c r="R405" s="607" t="s">
        <v>790</v>
      </c>
      <c r="S405" s="603" t="s">
        <v>51</v>
      </c>
    </row>
    <row r="406" spans="1:19" s="601" customFormat="1" ht="38.25" x14ac:dyDescent="0.25">
      <c r="A406" s="600">
        <v>189</v>
      </c>
      <c r="B406" s="607">
        <v>405</v>
      </c>
      <c r="C406" s="607" t="s">
        <v>125</v>
      </c>
      <c r="D406" s="607" t="s">
        <v>805</v>
      </c>
      <c r="E406" s="607" t="s">
        <v>805</v>
      </c>
      <c r="F406" s="607">
        <v>292855</v>
      </c>
      <c r="G406" s="607" t="s">
        <v>461</v>
      </c>
      <c r="H406" s="607" t="s">
        <v>114</v>
      </c>
      <c r="I406" s="607" t="s">
        <v>463</v>
      </c>
      <c r="J406" s="605">
        <v>4002</v>
      </c>
      <c r="K406" s="605"/>
      <c r="L406" s="605" t="s">
        <v>797</v>
      </c>
      <c r="M406" s="708">
        <v>89856</v>
      </c>
      <c r="N406" s="608">
        <v>45869</v>
      </c>
      <c r="O406" s="605">
        <f t="shared" si="6"/>
        <v>3</v>
      </c>
      <c r="P406" s="607" t="s">
        <v>850</v>
      </c>
      <c r="Q406" s="607"/>
      <c r="R406" s="607" t="s">
        <v>790</v>
      </c>
      <c r="S406" s="603" t="s">
        <v>51</v>
      </c>
    </row>
    <row r="407" spans="1:19" s="601" customFormat="1" ht="38.25" x14ac:dyDescent="0.25">
      <c r="A407" s="600">
        <v>190</v>
      </c>
      <c r="B407" s="607">
        <v>406</v>
      </c>
      <c r="C407" s="607" t="s">
        <v>125</v>
      </c>
      <c r="D407" s="607" t="s">
        <v>805</v>
      </c>
      <c r="E407" s="607" t="s">
        <v>805</v>
      </c>
      <c r="F407" s="607">
        <v>292855</v>
      </c>
      <c r="G407" s="607" t="s">
        <v>462</v>
      </c>
      <c r="H407" s="607" t="s">
        <v>114</v>
      </c>
      <c r="I407" s="607" t="s">
        <v>463</v>
      </c>
      <c r="J407" s="605">
        <v>4002</v>
      </c>
      <c r="K407" s="605"/>
      <c r="L407" s="605" t="s">
        <v>797</v>
      </c>
      <c r="M407" s="708">
        <v>224640</v>
      </c>
      <c r="N407" s="608">
        <v>45869</v>
      </c>
      <c r="O407" s="605">
        <f t="shared" si="6"/>
        <v>3</v>
      </c>
      <c r="P407" s="607" t="s">
        <v>850</v>
      </c>
      <c r="Q407" s="607"/>
      <c r="R407" s="607" t="s">
        <v>790</v>
      </c>
      <c r="S407" s="603" t="s">
        <v>51</v>
      </c>
    </row>
    <row r="408" spans="1:19" s="601" customFormat="1" ht="267.75" x14ac:dyDescent="0.25">
      <c r="A408" s="600">
        <v>364</v>
      </c>
      <c r="B408" s="607">
        <v>407</v>
      </c>
      <c r="C408" s="607" t="s">
        <v>118</v>
      </c>
      <c r="D408" s="607" t="s">
        <v>829</v>
      </c>
      <c r="E408" s="607" t="s">
        <v>829</v>
      </c>
      <c r="F408" s="607">
        <v>303226</v>
      </c>
      <c r="G408" s="607" t="s">
        <v>697</v>
      </c>
      <c r="H408" s="607" t="s">
        <v>114</v>
      </c>
      <c r="I408" s="607" t="s">
        <v>698</v>
      </c>
      <c r="J408" s="605">
        <v>4002</v>
      </c>
      <c r="K408" s="605"/>
      <c r="L408" s="605" t="s">
        <v>797</v>
      </c>
      <c r="M408" s="621">
        <v>60000</v>
      </c>
      <c r="N408" s="608">
        <v>45933</v>
      </c>
      <c r="O408" s="605">
        <f t="shared" si="6"/>
        <v>4</v>
      </c>
      <c r="P408" s="607" t="s">
        <v>850</v>
      </c>
      <c r="Q408" s="607"/>
      <c r="R408" s="607" t="s">
        <v>790</v>
      </c>
      <c r="S408" s="603" t="s">
        <v>51</v>
      </c>
    </row>
    <row r="409" spans="1:19" s="601" customFormat="1" ht="127.5" x14ac:dyDescent="0.25">
      <c r="A409" s="600">
        <v>65</v>
      </c>
      <c r="B409" s="607">
        <v>408</v>
      </c>
      <c r="C409" s="607" t="s">
        <v>118</v>
      </c>
      <c r="D409" s="607" t="s">
        <v>829</v>
      </c>
      <c r="E409" s="607" t="s">
        <v>829</v>
      </c>
      <c r="F409" s="607">
        <v>289277</v>
      </c>
      <c r="G409" s="607" t="s">
        <v>266</v>
      </c>
      <c r="H409" s="607" t="s">
        <v>114</v>
      </c>
      <c r="I409" s="607" t="s">
        <v>264</v>
      </c>
      <c r="J409" s="605">
        <v>4002</v>
      </c>
      <c r="K409" s="605"/>
      <c r="L409" s="605" t="s">
        <v>797</v>
      </c>
      <c r="M409" s="714">
        <v>28638.57</v>
      </c>
      <c r="N409" s="608">
        <v>45997</v>
      </c>
      <c r="O409" s="605">
        <f t="shared" si="6"/>
        <v>4</v>
      </c>
      <c r="P409" s="607" t="s">
        <v>850</v>
      </c>
      <c r="Q409" s="607" t="s">
        <v>262</v>
      </c>
      <c r="R409" s="607" t="s">
        <v>790</v>
      </c>
      <c r="S409" s="603" t="s">
        <v>51</v>
      </c>
    </row>
    <row r="410" spans="1:19" s="601" customFormat="1" ht="216.75" x14ac:dyDescent="0.25">
      <c r="A410" s="600">
        <v>67</v>
      </c>
      <c r="B410" s="607">
        <v>409</v>
      </c>
      <c r="C410" s="603" t="s">
        <v>118</v>
      </c>
      <c r="D410" s="603" t="s">
        <v>829</v>
      </c>
      <c r="E410" s="603" t="s">
        <v>829</v>
      </c>
      <c r="F410" s="603">
        <v>289286</v>
      </c>
      <c r="G410" s="614" t="s">
        <v>265</v>
      </c>
      <c r="H410" s="603" t="s">
        <v>114</v>
      </c>
      <c r="I410" s="614" t="s">
        <v>267</v>
      </c>
      <c r="J410" s="605">
        <v>4002</v>
      </c>
      <c r="K410" s="605"/>
      <c r="L410" s="605" t="s">
        <v>797</v>
      </c>
      <c r="M410" s="621">
        <v>117261.94</v>
      </c>
      <c r="N410" s="608">
        <v>46003</v>
      </c>
      <c r="O410" s="605">
        <f t="shared" si="6"/>
        <v>4</v>
      </c>
      <c r="P410" s="607" t="s">
        <v>850</v>
      </c>
      <c r="Q410" s="607"/>
      <c r="R410" s="607" t="s">
        <v>790</v>
      </c>
      <c r="S410" s="603" t="s">
        <v>51</v>
      </c>
    </row>
    <row r="411" spans="1:19" s="601" customFormat="1" ht="114.75" x14ac:dyDescent="0.25">
      <c r="A411" s="600">
        <v>63</v>
      </c>
      <c r="B411" s="607">
        <v>410</v>
      </c>
      <c r="C411" s="603" t="s">
        <v>118</v>
      </c>
      <c r="D411" s="603" t="s">
        <v>829</v>
      </c>
      <c r="E411" s="603" t="s">
        <v>829</v>
      </c>
      <c r="F411" s="603">
        <v>293658</v>
      </c>
      <c r="G411" s="603" t="s">
        <v>261</v>
      </c>
      <c r="H411" s="603" t="s">
        <v>114</v>
      </c>
      <c r="I411" s="607" t="s">
        <v>263</v>
      </c>
      <c r="J411" s="605">
        <v>4002</v>
      </c>
      <c r="K411" s="605"/>
      <c r="L411" s="605" t="s">
        <v>797</v>
      </c>
      <c r="M411" s="621">
        <v>4309.03</v>
      </c>
      <c r="N411" s="606">
        <v>46006</v>
      </c>
      <c r="O411" s="605">
        <f t="shared" si="6"/>
        <v>4</v>
      </c>
      <c r="P411" s="607" t="s">
        <v>850</v>
      </c>
      <c r="Q411" s="607"/>
      <c r="R411" s="607" t="s">
        <v>790</v>
      </c>
      <c r="S411" s="603" t="s">
        <v>51</v>
      </c>
    </row>
    <row r="412" spans="1:19" s="601" customFormat="1" ht="255" x14ac:dyDescent="0.25">
      <c r="A412" s="600">
        <v>104</v>
      </c>
      <c r="B412" s="607">
        <v>411</v>
      </c>
      <c r="C412" s="607" t="s">
        <v>117</v>
      </c>
      <c r="D412" s="607" t="s">
        <v>836</v>
      </c>
      <c r="E412" s="607" t="s">
        <v>836</v>
      </c>
      <c r="F412" s="607">
        <v>290264</v>
      </c>
      <c r="G412" s="607" t="s">
        <v>318</v>
      </c>
      <c r="H412" s="607" t="s">
        <v>114</v>
      </c>
      <c r="I412" s="607" t="s">
        <v>319</v>
      </c>
      <c r="J412" s="605">
        <v>4002</v>
      </c>
      <c r="K412" s="605"/>
      <c r="L412" s="605" t="s">
        <v>797</v>
      </c>
      <c r="M412" s="621">
        <v>261000</v>
      </c>
      <c r="N412" s="608">
        <v>46045</v>
      </c>
      <c r="O412" s="605">
        <f t="shared" si="6"/>
        <v>1</v>
      </c>
      <c r="P412" s="607" t="s">
        <v>850</v>
      </c>
      <c r="Q412" s="607" t="s">
        <v>320</v>
      </c>
      <c r="R412" s="607" t="s">
        <v>790</v>
      </c>
      <c r="S412" s="603" t="s">
        <v>51</v>
      </c>
    </row>
    <row r="413" spans="1:19" s="601" customFormat="1" ht="267.75" x14ac:dyDescent="0.25">
      <c r="A413" s="600">
        <v>86</v>
      </c>
      <c r="B413" s="607">
        <v>412</v>
      </c>
      <c r="C413" s="607" t="s">
        <v>155</v>
      </c>
      <c r="D413" s="607" t="s">
        <v>839</v>
      </c>
      <c r="E413" s="607" t="s">
        <v>844</v>
      </c>
      <c r="F413" s="607">
        <v>289727</v>
      </c>
      <c r="G413" s="607" t="s">
        <v>290</v>
      </c>
      <c r="H413" s="607" t="s">
        <v>114</v>
      </c>
      <c r="I413" s="607" t="s">
        <v>291</v>
      </c>
      <c r="J413" s="605">
        <v>4002</v>
      </c>
      <c r="K413" s="605"/>
      <c r="L413" s="605" t="s">
        <v>797</v>
      </c>
      <c r="M413" s="621">
        <v>629674.97</v>
      </c>
      <c r="N413" s="608">
        <v>46075</v>
      </c>
      <c r="O413" s="605">
        <f t="shared" si="6"/>
        <v>1</v>
      </c>
      <c r="P413" s="607" t="s">
        <v>850</v>
      </c>
      <c r="Q413" s="607" t="s">
        <v>262</v>
      </c>
      <c r="R413" s="607" t="s">
        <v>790</v>
      </c>
      <c r="S413" s="603" t="s">
        <v>51</v>
      </c>
    </row>
    <row r="414" spans="1:19" s="601" customFormat="1" ht="369.75" x14ac:dyDescent="0.25">
      <c r="A414" s="600">
        <v>109</v>
      </c>
      <c r="B414" s="607">
        <v>413</v>
      </c>
      <c r="C414" s="610" t="s">
        <v>116</v>
      </c>
      <c r="D414" s="610" t="s">
        <v>803</v>
      </c>
      <c r="E414" s="610" t="s">
        <v>803</v>
      </c>
      <c r="F414" s="607">
        <v>290398</v>
      </c>
      <c r="G414" s="607" t="s">
        <v>327</v>
      </c>
      <c r="H414" s="607" t="s">
        <v>114</v>
      </c>
      <c r="I414" s="607" t="s">
        <v>328</v>
      </c>
      <c r="J414" s="605">
        <v>4002</v>
      </c>
      <c r="K414" s="605"/>
      <c r="L414" s="605" t="s">
        <v>797</v>
      </c>
      <c r="M414" s="621">
        <v>533000.15</v>
      </c>
      <c r="N414" s="608">
        <v>46357</v>
      </c>
      <c r="O414" s="605">
        <f t="shared" si="6"/>
        <v>4</v>
      </c>
      <c r="P414" s="607" t="s">
        <v>850</v>
      </c>
      <c r="Q414" s="607" t="s">
        <v>329</v>
      </c>
      <c r="R414" s="607" t="s">
        <v>790</v>
      </c>
      <c r="S414" s="603" t="s">
        <v>51</v>
      </c>
    </row>
    <row r="415" spans="1:19" s="688" customFormat="1" ht="191.25" x14ac:dyDescent="0.25">
      <c r="A415" s="689">
        <v>69</v>
      </c>
      <c r="B415" s="607">
        <v>414</v>
      </c>
      <c r="C415" s="607" t="s">
        <v>118</v>
      </c>
      <c r="D415" s="607" t="s">
        <v>829</v>
      </c>
      <c r="E415" s="607" t="s">
        <v>829</v>
      </c>
      <c r="F415" s="607">
        <v>289449</v>
      </c>
      <c r="G415" s="607" t="s">
        <v>270</v>
      </c>
      <c r="H415" s="607" t="s">
        <v>114</v>
      </c>
      <c r="I415" s="607" t="s">
        <v>271</v>
      </c>
      <c r="J415" s="605">
        <v>4002</v>
      </c>
      <c r="K415" s="605"/>
      <c r="L415" s="605" t="s">
        <v>797</v>
      </c>
      <c r="M415" s="621">
        <v>10361.15</v>
      </c>
      <c r="N415" s="608">
        <v>46378</v>
      </c>
      <c r="O415" s="605">
        <f t="shared" si="6"/>
        <v>4</v>
      </c>
      <c r="P415" s="607" t="s">
        <v>850</v>
      </c>
      <c r="Q415" s="607" t="s">
        <v>262</v>
      </c>
      <c r="R415" s="607" t="s">
        <v>790</v>
      </c>
      <c r="S415" s="603" t="s">
        <v>51</v>
      </c>
    </row>
    <row r="416" spans="1:19" ht="409.5" customHeight="1" x14ac:dyDescent="0.25">
      <c r="A416" s="689">
        <v>70</v>
      </c>
      <c r="B416" s="607">
        <v>415</v>
      </c>
      <c r="C416" s="607" t="s">
        <v>118</v>
      </c>
      <c r="D416" s="607" t="s">
        <v>829</v>
      </c>
      <c r="E416" s="607" t="s">
        <v>829</v>
      </c>
      <c r="F416" s="607">
        <v>289483</v>
      </c>
      <c r="G416" s="607" t="s">
        <v>272</v>
      </c>
      <c r="H416" s="607" t="s">
        <v>114</v>
      </c>
      <c r="I416" s="607" t="s">
        <v>273</v>
      </c>
      <c r="J416" s="605">
        <v>4002</v>
      </c>
      <c r="K416" s="605"/>
      <c r="L416" s="605" t="s">
        <v>797</v>
      </c>
      <c r="M416" s="621">
        <v>20724.79</v>
      </c>
      <c r="N416" s="608">
        <v>46378</v>
      </c>
      <c r="O416" s="605">
        <f t="shared" si="6"/>
        <v>4</v>
      </c>
      <c r="P416" s="607" t="s">
        <v>850</v>
      </c>
      <c r="Q416" s="607" t="s">
        <v>262</v>
      </c>
      <c r="R416" s="607" t="s">
        <v>790</v>
      </c>
      <c r="S416" s="603" t="s">
        <v>51</v>
      </c>
    </row>
    <row r="417" spans="2:19" ht="246.75" customHeight="1" x14ac:dyDescent="0.25">
      <c r="B417" s="607">
        <v>416</v>
      </c>
      <c r="C417" s="645" t="s">
        <v>620</v>
      </c>
      <c r="D417" s="718"/>
      <c r="E417" s="718"/>
      <c r="F417" s="645">
        <v>319699</v>
      </c>
      <c r="G417" s="645" t="s">
        <v>887</v>
      </c>
      <c r="H417" s="645" t="s">
        <v>114</v>
      </c>
      <c r="I417" s="645" t="s">
        <v>888</v>
      </c>
      <c r="J417" s="582">
        <v>4002</v>
      </c>
      <c r="K417" s="582"/>
      <c r="L417" s="582" t="s">
        <v>797</v>
      </c>
      <c r="M417" s="162">
        <v>339024</v>
      </c>
      <c r="N417" s="644">
        <v>45930</v>
      </c>
      <c r="O417" s="645">
        <f t="shared" si="6"/>
        <v>3</v>
      </c>
      <c r="P417" s="645"/>
      <c r="Q417" s="645"/>
      <c r="R417" s="645" t="s">
        <v>790</v>
      </c>
      <c r="S417" s="115" t="s">
        <v>51</v>
      </c>
    </row>
  </sheetData>
  <autoFilter ref="A1:U417">
    <sortState ref="A2:S417">
      <sortCondition ref="B1:B417"/>
    </sortState>
  </autoFilter>
  <dataValidations count="2">
    <dataValidation type="list" allowBlank="1" showInputMessage="1" showErrorMessage="1" sqref="L250 L258:L260 L195 L237:L238 L343:L344 L396:L397 L265 L393 L383:L384 L253:L256 L386:L387">
      <formula1>"Outros, Inexigibilidade, Dispensa (Inciso IX), Prorrogação,"</formula1>
    </dataValidation>
    <dataValidation type="list" allowBlank="1" showInputMessage="1" showErrorMessage="1" sqref="L398:L415 L394:L395 L385 L239:L249 L388:L392 L261:L264 L251:L252 L257 L2:L194 L345:L382 L266:L342 L196:L236">
      <formula1>"Outros, Inexigibilidade, Dispensa (Inciso IX), Prorrogação, Contratação continuada, Nova contratação,"</formula1>
    </dataValidation>
  </dataValidations>
  <pageMargins left="0.511811024" right="0.511811024" top="0.78740157499999996" bottom="0.78740157499999996" header="0.31496062000000002" footer="0.31496062000000002"/>
  <pageSetup paperSize="9" scale="2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7"/>
  <sheetViews>
    <sheetView workbookViewId="0">
      <selection activeCell="B18" sqref="B18"/>
    </sheetView>
  </sheetViews>
  <sheetFormatPr defaultRowHeight="15" x14ac:dyDescent="0.25"/>
  <cols>
    <col min="1" max="4" width="22.28515625" style="587" customWidth="1"/>
  </cols>
  <sheetData>
    <row r="1" spans="1:4" ht="30" x14ac:dyDescent="0.25">
      <c r="A1" s="581" t="s">
        <v>160</v>
      </c>
      <c r="B1" s="581" t="s">
        <v>161</v>
      </c>
      <c r="C1" s="581" t="s">
        <v>163</v>
      </c>
      <c r="D1" s="581" t="s">
        <v>162</v>
      </c>
    </row>
    <row r="2" spans="1:4" x14ac:dyDescent="0.25">
      <c r="A2" s="582">
        <v>0</v>
      </c>
      <c r="B2" s="589" t="e">
        <f>(SUMIFS('Demandas - Lista Completa'!#REF!,'Demandas - Lista Completa'!J$1:J$414,'Controle de Fracionamento'!A2,'Demandas - Lista Completa'!#REF!,"Outros"))+(SUMIFS('Demandas - Lista Completa'!#REF!,'Demandas - Lista Completa'!K$1:K$414,'Controle de Fracionamento'!A2,'Demandas - Lista Completa'!#REF!,"Outros"))</f>
        <v>#REF!</v>
      </c>
      <c r="C2" s="582" t="s">
        <v>165</v>
      </c>
      <c r="D2" s="582" t="e">
        <f>IF(C2="Serviços/Produtos",IF(B2&gt;59906.02,"Licitação","Dispensa"),IF(C2&gt;"119812,02","Licitação","Dispensa"))</f>
        <v>#REF!</v>
      </c>
    </row>
    <row r="3" spans="1:4" x14ac:dyDescent="0.25">
      <c r="A3" s="582">
        <v>3001</v>
      </c>
      <c r="B3" s="589" t="e">
        <f>(SUMIFS('Demandas - Lista Completa'!#REF!,'Demandas - Lista Completa'!J$1:J$414,'Controle de Fracionamento'!A3,'Demandas - Lista Completa'!#REF!,"Outros"))+(SUMIFS('Demandas - Lista Completa'!#REF!,'Demandas - Lista Completa'!K$1:K$414,'Controle de Fracionamento'!A3,'Demandas - Lista Completa'!#REF!,"Outros"))</f>
        <v>#REF!</v>
      </c>
      <c r="C3" s="582" t="s">
        <v>165</v>
      </c>
      <c r="D3" s="582" t="e">
        <f t="shared" ref="D3:D66" si="0">IF(C3="Serviços/Produtos",IF(B3&gt;59906.02,"Licitação","Dispensa"),IF(C3&gt;"119812,02","Licitação","Dispensa"))</f>
        <v>#REF!</v>
      </c>
    </row>
    <row r="4" spans="1:4" x14ac:dyDescent="0.25">
      <c r="A4" s="582">
        <v>3003</v>
      </c>
      <c r="B4" s="589" t="e">
        <f>(SUMIFS('Demandas - Lista Completa'!#REF!,'Demandas - Lista Completa'!J$1:J$414,'Controle de Fracionamento'!A4,'Demandas - Lista Completa'!#REF!,"Outros"))+(SUMIFS('Demandas - Lista Completa'!#REF!,'Demandas - Lista Completa'!K$1:K$414,'Controle de Fracionamento'!A4,'Demandas - Lista Completa'!#REF!,"Outros"))</f>
        <v>#REF!</v>
      </c>
      <c r="C4" s="582" t="s">
        <v>165</v>
      </c>
      <c r="D4" s="582" t="e">
        <f t="shared" si="0"/>
        <v>#REF!</v>
      </c>
    </row>
    <row r="5" spans="1:4" x14ac:dyDescent="0.25">
      <c r="A5" s="582">
        <v>3005</v>
      </c>
      <c r="B5" s="589" t="e">
        <f>(SUMIFS('Demandas - Lista Completa'!#REF!,'Demandas - Lista Completa'!J$1:J$414,'Controle de Fracionamento'!A5,'Demandas - Lista Completa'!#REF!,"Outros"))+(SUMIFS('Demandas - Lista Completa'!#REF!,'Demandas - Lista Completa'!K$1:K$414,'Controle de Fracionamento'!A5,'Demandas - Lista Completa'!#REF!,"Outros"))</f>
        <v>#REF!</v>
      </c>
      <c r="C5" s="582" t="s">
        <v>165</v>
      </c>
      <c r="D5" s="582" t="e">
        <f t="shared" si="0"/>
        <v>#REF!</v>
      </c>
    </row>
    <row r="6" spans="1:4" x14ac:dyDescent="0.25">
      <c r="A6" s="582">
        <v>3007</v>
      </c>
      <c r="B6" s="589" t="e">
        <f>(SUMIFS('Demandas - Lista Completa'!#REF!,'Demandas - Lista Completa'!J$1:J$414,'Controle de Fracionamento'!A6,'Demandas - Lista Completa'!#REF!,"Outros"))+(SUMIFS('Demandas - Lista Completa'!#REF!,'Demandas - Lista Completa'!K$1:K$414,'Controle de Fracionamento'!A6,'Demandas - Lista Completa'!#REF!,"Outros"))</f>
        <v>#REF!</v>
      </c>
      <c r="C6" s="582" t="s">
        <v>165</v>
      </c>
      <c r="D6" s="582" t="e">
        <f t="shared" si="0"/>
        <v>#REF!</v>
      </c>
    </row>
    <row r="7" spans="1:4" x14ac:dyDescent="0.25">
      <c r="A7" s="582">
        <v>3008</v>
      </c>
      <c r="B7" s="589" t="e">
        <f>(SUMIFS('Demandas - Lista Completa'!#REF!,'Demandas - Lista Completa'!J$1:J$414,'Controle de Fracionamento'!A7,'Demandas - Lista Completa'!#REF!,"Outros"))+(SUMIFS('Demandas - Lista Completa'!#REF!,'Demandas - Lista Completa'!K$1:K$414,'Controle de Fracionamento'!A7,'Demandas - Lista Completa'!#REF!,"Outros"))</f>
        <v>#REF!</v>
      </c>
      <c r="C7" s="582" t="s">
        <v>165</v>
      </c>
      <c r="D7" s="582" t="e">
        <f t="shared" si="0"/>
        <v>#REF!</v>
      </c>
    </row>
    <row r="8" spans="1:4" x14ac:dyDescent="0.25">
      <c r="A8" s="586">
        <v>3010</v>
      </c>
      <c r="B8" s="589" t="e">
        <f>(SUMIFS('Demandas - Lista Completa'!#REF!,'Demandas - Lista Completa'!J$1:J$414,'Controle de Fracionamento'!A8,'Demandas - Lista Completa'!#REF!,"Outros"))+(SUMIFS('Demandas - Lista Completa'!#REF!,'Demandas - Lista Completa'!K$1:K$414,'Controle de Fracionamento'!A8,'Demandas - Lista Completa'!#REF!,"Outros"))</f>
        <v>#REF!</v>
      </c>
      <c r="C8" s="582" t="s">
        <v>165</v>
      </c>
      <c r="D8" s="582" t="e">
        <f t="shared" si="0"/>
        <v>#REF!</v>
      </c>
    </row>
    <row r="9" spans="1:4" x14ac:dyDescent="0.25">
      <c r="A9" s="585">
        <v>3013</v>
      </c>
      <c r="B9" s="589" t="e">
        <f>(SUMIFS('Demandas - Lista Completa'!#REF!,'Demandas - Lista Completa'!J$1:J$414,'Controle de Fracionamento'!A9,'Demandas - Lista Completa'!#REF!,"Outros"))+(SUMIFS('Demandas - Lista Completa'!#REF!,'Demandas - Lista Completa'!K$1:K$414,'Controle de Fracionamento'!A9,'Demandas - Lista Completa'!#REF!,"Outros"))</f>
        <v>#REF!</v>
      </c>
      <c r="C9" s="582" t="s">
        <v>165</v>
      </c>
      <c r="D9" s="582" t="e">
        <f t="shared" si="0"/>
        <v>#REF!</v>
      </c>
    </row>
    <row r="10" spans="1:4" x14ac:dyDescent="0.25">
      <c r="A10" s="582">
        <v>3015</v>
      </c>
      <c r="B10" s="589" t="e">
        <f>(SUMIFS('Demandas - Lista Completa'!#REF!,'Demandas - Lista Completa'!J$1:J$414,'Controle de Fracionamento'!A10,'Demandas - Lista Completa'!#REF!,"Outros"))+(SUMIFS('Demandas - Lista Completa'!#REF!,'Demandas - Lista Completa'!K$1:K$414,'Controle de Fracionamento'!A10,'Demandas - Lista Completa'!#REF!,"Outros"))</f>
        <v>#REF!</v>
      </c>
      <c r="C10" s="582" t="s">
        <v>165</v>
      </c>
      <c r="D10" s="582" t="e">
        <f t="shared" si="0"/>
        <v>#REF!</v>
      </c>
    </row>
    <row r="11" spans="1:4" x14ac:dyDescent="0.25">
      <c r="A11" s="582">
        <v>3016</v>
      </c>
      <c r="B11" s="589" t="e">
        <f>(SUMIFS('Demandas - Lista Completa'!#REF!,'Demandas - Lista Completa'!J$1:J$414,'Controle de Fracionamento'!A11,'Demandas - Lista Completa'!#REF!,"Outros"))+(SUMIFS('Demandas - Lista Completa'!#REF!,'Demandas - Lista Completa'!K$1:K$414,'Controle de Fracionamento'!A11,'Demandas - Lista Completa'!#REF!,"Outros"))</f>
        <v>#REF!</v>
      </c>
      <c r="C11" s="582" t="s">
        <v>165</v>
      </c>
      <c r="D11" s="582" t="e">
        <f t="shared" si="0"/>
        <v>#REF!</v>
      </c>
    </row>
    <row r="12" spans="1:4" x14ac:dyDescent="0.25">
      <c r="A12" s="585">
        <v>3017</v>
      </c>
      <c r="B12" s="589" t="e">
        <f>(SUMIFS('Demandas - Lista Completa'!#REF!,'Demandas - Lista Completa'!J$1:J$414,'Controle de Fracionamento'!A12,'Demandas - Lista Completa'!#REF!,"Outros"))+(SUMIFS('Demandas - Lista Completa'!#REF!,'Demandas - Lista Completa'!K$1:K$414,'Controle de Fracionamento'!A12,'Demandas - Lista Completa'!#REF!,"Outros"))</f>
        <v>#REF!</v>
      </c>
      <c r="C12" s="582" t="s">
        <v>165</v>
      </c>
      <c r="D12" s="582" t="e">
        <f t="shared" si="0"/>
        <v>#REF!</v>
      </c>
    </row>
    <row r="13" spans="1:4" x14ac:dyDescent="0.25">
      <c r="A13" s="588">
        <v>3019</v>
      </c>
      <c r="B13" s="589" t="e">
        <f>(SUMIFS('Demandas - Lista Completa'!#REF!,'Demandas - Lista Completa'!J$1:J$414,'Controle de Fracionamento'!A13,'Demandas - Lista Completa'!#REF!,"Outros"))+(SUMIFS('Demandas - Lista Completa'!#REF!,'Demandas - Lista Completa'!K$1:K$414,'Controle de Fracionamento'!A13,'Demandas - Lista Completa'!#REF!,"Outros"))</f>
        <v>#REF!</v>
      </c>
      <c r="C13" s="582" t="s">
        <v>165</v>
      </c>
      <c r="D13" s="582" t="e">
        <f t="shared" si="0"/>
        <v>#REF!</v>
      </c>
    </row>
    <row r="14" spans="1:4" x14ac:dyDescent="0.25">
      <c r="A14" s="584">
        <v>3020</v>
      </c>
      <c r="B14" s="589" t="e">
        <f>(SUMIFS('Demandas - Lista Completa'!#REF!,'Demandas - Lista Completa'!J$1:J$414,'Controle de Fracionamento'!A14,'Demandas - Lista Completa'!#REF!,"Outros"))+(SUMIFS('Demandas - Lista Completa'!#REF!,'Demandas - Lista Completa'!K$1:K$414,'Controle de Fracionamento'!A14,'Demandas - Lista Completa'!#REF!,"Outros"))</f>
        <v>#REF!</v>
      </c>
      <c r="C14" s="582" t="s">
        <v>165</v>
      </c>
      <c r="D14" s="582" t="e">
        <f t="shared" si="0"/>
        <v>#REF!</v>
      </c>
    </row>
    <row r="15" spans="1:4" x14ac:dyDescent="0.25">
      <c r="A15" s="585">
        <v>3022</v>
      </c>
      <c r="B15" s="589" t="e">
        <f>(SUMIFS('Demandas - Lista Completa'!#REF!,'Demandas - Lista Completa'!J$1:J$414,'Controle de Fracionamento'!A15,'Demandas - Lista Completa'!#REF!,"Outros"))+(SUMIFS('Demandas - Lista Completa'!#REF!,'Demandas - Lista Completa'!K$1:K$414,'Controle de Fracionamento'!A15,'Demandas - Lista Completa'!#REF!,"Outros"))</f>
        <v>#REF!</v>
      </c>
      <c r="C15" s="582" t="s">
        <v>165</v>
      </c>
      <c r="D15" s="582" t="e">
        <f t="shared" si="0"/>
        <v>#REF!</v>
      </c>
    </row>
    <row r="16" spans="1:4" x14ac:dyDescent="0.25">
      <c r="A16" s="582">
        <v>3023</v>
      </c>
      <c r="B16" s="589" t="e">
        <f>(SUMIFS('Demandas - Lista Completa'!#REF!,'Demandas - Lista Completa'!J$1:J$414,'Controle de Fracionamento'!A16,'Demandas - Lista Completa'!#REF!,"Outros"))+(SUMIFS('Demandas - Lista Completa'!#REF!,'Demandas - Lista Completa'!K$1:K$414,'Controle de Fracionamento'!A16,'Demandas - Lista Completa'!#REF!,"Outros"))</f>
        <v>#REF!</v>
      </c>
      <c r="C16" s="582" t="s">
        <v>165</v>
      </c>
      <c r="D16" s="582" t="e">
        <f t="shared" si="0"/>
        <v>#REF!</v>
      </c>
    </row>
    <row r="17" spans="1:4" x14ac:dyDescent="0.25">
      <c r="A17" s="582">
        <v>3024</v>
      </c>
      <c r="B17" s="589" t="e">
        <f>(SUMIFS('Demandas - Lista Completa'!#REF!,'Demandas - Lista Completa'!J$1:J$414,'Controle de Fracionamento'!A17,'Demandas - Lista Completa'!#REF!,"Outros"))+(SUMIFS('Demandas - Lista Completa'!#REF!,'Demandas - Lista Completa'!K$1:K$414,'Controle de Fracionamento'!A17,'Demandas - Lista Completa'!#REF!,"Outros"))</f>
        <v>#REF!</v>
      </c>
      <c r="C17" s="582" t="s">
        <v>165</v>
      </c>
      <c r="D17" s="582" t="e">
        <f t="shared" si="0"/>
        <v>#REF!</v>
      </c>
    </row>
    <row r="18" spans="1:4" x14ac:dyDescent="0.25">
      <c r="A18" s="586">
        <v>3026</v>
      </c>
      <c r="B18" s="589" t="e">
        <f>(SUMIFS('Demandas - Lista Completa'!#REF!,'Demandas - Lista Completa'!J$1:J$414,'Controle de Fracionamento'!A18,'Demandas - Lista Completa'!#REF!,"Outros"))+(SUMIFS('Demandas - Lista Completa'!#REF!,'Demandas - Lista Completa'!K$1:K$414,'Controle de Fracionamento'!A18,'Demandas - Lista Completa'!#REF!,"Outros"))</f>
        <v>#REF!</v>
      </c>
      <c r="C18" s="582" t="s">
        <v>165</v>
      </c>
      <c r="D18" s="582" t="e">
        <f t="shared" si="0"/>
        <v>#REF!</v>
      </c>
    </row>
    <row r="19" spans="1:4" x14ac:dyDescent="0.25">
      <c r="A19" s="586">
        <v>3099</v>
      </c>
      <c r="B19" s="589" t="e">
        <f>(SUMIFS('Demandas - Lista Completa'!#REF!,'Demandas - Lista Completa'!J$1:J$414,'Controle de Fracionamento'!A19,'Demandas - Lista Completa'!#REF!,"Outros"))+(SUMIFS('Demandas - Lista Completa'!#REF!,'Demandas - Lista Completa'!K$1:K$414,'Controle de Fracionamento'!A19,'Demandas - Lista Completa'!#REF!,"Outros"))</f>
        <v>#REF!</v>
      </c>
      <c r="C19" s="582" t="s">
        <v>165</v>
      </c>
      <c r="D19" s="582" t="e">
        <f t="shared" si="0"/>
        <v>#REF!</v>
      </c>
    </row>
    <row r="20" spans="1:4" x14ac:dyDescent="0.25">
      <c r="A20" s="582">
        <v>3101</v>
      </c>
      <c r="B20" s="589" t="e">
        <f>(SUMIFS('Demandas - Lista Completa'!#REF!,'Demandas - Lista Completa'!J$1:J$414,'Controle de Fracionamento'!A20,'Demandas - Lista Completa'!#REF!,"Outros"))+(SUMIFS('Demandas - Lista Completa'!#REF!,'Demandas - Lista Completa'!K$1:K$414,'Controle de Fracionamento'!A20,'Demandas - Lista Completa'!#REF!,"Outros"))</f>
        <v>#REF!</v>
      </c>
      <c r="C20" s="582" t="s">
        <v>165</v>
      </c>
      <c r="D20" s="582" t="e">
        <f t="shared" si="0"/>
        <v>#REF!</v>
      </c>
    </row>
    <row r="21" spans="1:4" x14ac:dyDescent="0.25">
      <c r="A21" s="586">
        <v>3304</v>
      </c>
      <c r="B21" s="589" t="e">
        <f>(SUMIFS('Demandas - Lista Completa'!#REF!,'Demandas - Lista Completa'!J$1:J$414,'Controle de Fracionamento'!A21,'Demandas - Lista Completa'!#REF!,"Outros"))+(SUMIFS('Demandas - Lista Completa'!#REF!,'Demandas - Lista Completa'!K$1:K$414,'Controle de Fracionamento'!A21,'Demandas - Lista Completa'!#REF!,"Outros"))</f>
        <v>#REF!</v>
      </c>
      <c r="C21" s="582" t="s">
        <v>165</v>
      </c>
      <c r="D21" s="582" t="e">
        <f t="shared" si="0"/>
        <v>#REF!</v>
      </c>
    </row>
    <row r="22" spans="1:4" x14ac:dyDescent="0.25">
      <c r="A22" s="586">
        <v>3502</v>
      </c>
      <c r="B22" s="589" t="e">
        <f>(SUMIFS('Demandas - Lista Completa'!#REF!,'Demandas - Lista Completa'!J$1:J$414,'Controle de Fracionamento'!A22,'Demandas - Lista Completa'!#REF!,"Outros"))+(SUMIFS('Demandas - Lista Completa'!#REF!,'Demandas - Lista Completa'!K$1:K$414,'Controle de Fracionamento'!A22,'Demandas - Lista Completa'!#REF!,"Outros"))</f>
        <v>#REF!</v>
      </c>
      <c r="C22" s="582" t="s">
        <v>165</v>
      </c>
      <c r="D22" s="582" t="e">
        <f t="shared" si="0"/>
        <v>#REF!</v>
      </c>
    </row>
    <row r="23" spans="1:4" x14ac:dyDescent="0.25">
      <c r="A23" s="586">
        <v>3612</v>
      </c>
      <c r="B23" s="589" t="e">
        <f>(SUMIFS('Demandas - Lista Completa'!#REF!,'Demandas - Lista Completa'!J$1:J$414,'Controle de Fracionamento'!A23,'Demandas - Lista Completa'!#REF!,"Outros"))+(SUMIFS('Demandas - Lista Completa'!#REF!,'Demandas - Lista Completa'!K$1:K$414,'Controle de Fracionamento'!A23,'Demandas - Lista Completa'!#REF!,"Outros"))</f>
        <v>#REF!</v>
      </c>
      <c r="C23" s="582" t="s">
        <v>165</v>
      </c>
      <c r="D23" s="582" t="e">
        <f t="shared" si="0"/>
        <v>#REF!</v>
      </c>
    </row>
    <row r="24" spans="1:4" x14ac:dyDescent="0.25">
      <c r="A24" s="582">
        <v>3631</v>
      </c>
      <c r="B24" s="589" t="e">
        <f>(SUMIFS('Demandas - Lista Completa'!#REF!,'Demandas - Lista Completa'!J$1:J$414,'Controle de Fracionamento'!A24,'Demandas - Lista Completa'!#REF!,"Outros"))+(SUMIFS('Demandas - Lista Completa'!#REF!,'Demandas - Lista Completa'!K$1:K$414,'Controle de Fracionamento'!A24,'Demandas - Lista Completa'!#REF!,"Outros"))</f>
        <v>#REF!</v>
      </c>
      <c r="C24" s="582" t="s">
        <v>165</v>
      </c>
      <c r="D24" s="582" t="e">
        <f t="shared" si="0"/>
        <v>#REF!</v>
      </c>
    </row>
    <row r="25" spans="1:4" x14ac:dyDescent="0.25">
      <c r="A25" s="586">
        <v>3668</v>
      </c>
      <c r="B25" s="589" t="e">
        <f>(SUMIFS('Demandas - Lista Completa'!#REF!,'Demandas - Lista Completa'!J$1:J$414,'Controle de Fracionamento'!A25,'Demandas - Lista Completa'!#REF!,"Outros"))+(SUMIFS('Demandas - Lista Completa'!#REF!,'Demandas - Lista Completa'!K$1:K$414,'Controle de Fracionamento'!A25,'Demandas - Lista Completa'!#REF!,"Outros"))</f>
        <v>#REF!</v>
      </c>
      <c r="C25" s="582" t="s">
        <v>165</v>
      </c>
      <c r="D25" s="582" t="e">
        <f t="shared" si="0"/>
        <v>#REF!</v>
      </c>
    </row>
    <row r="26" spans="1:4" x14ac:dyDescent="0.25">
      <c r="A26" s="582">
        <v>3701</v>
      </c>
      <c r="B26" s="589" t="e">
        <f>(SUMIFS('Demandas - Lista Completa'!#REF!,'Demandas - Lista Completa'!J$1:J$414,'Controle de Fracionamento'!A26,'Demandas - Lista Completa'!#REF!,"Outros"))+(SUMIFS('Demandas - Lista Completa'!#REF!,'Demandas - Lista Completa'!K$1:K$414,'Controle de Fracionamento'!A26,'Demandas - Lista Completa'!#REF!,"Outros"))</f>
        <v>#REF!</v>
      </c>
      <c r="C26" s="582" t="s">
        <v>165</v>
      </c>
      <c r="D26" s="582" t="e">
        <f t="shared" si="0"/>
        <v>#REF!</v>
      </c>
    </row>
    <row r="27" spans="1:4" x14ac:dyDescent="0.25">
      <c r="A27" s="582">
        <v>3702</v>
      </c>
      <c r="B27" s="589" t="e">
        <f>(SUMIFS('Demandas - Lista Completa'!#REF!,'Demandas - Lista Completa'!J$1:J$414,'Controle de Fracionamento'!A27,'Demandas - Lista Completa'!#REF!,"Outros"))+(SUMIFS('Demandas - Lista Completa'!#REF!,'Demandas - Lista Completa'!K$1:K$414,'Controle de Fracionamento'!A27,'Demandas - Lista Completa'!#REF!,"Outros"))</f>
        <v>#REF!</v>
      </c>
      <c r="C27" s="582" t="s">
        <v>165</v>
      </c>
      <c r="D27" s="582" t="e">
        <f t="shared" si="0"/>
        <v>#REF!</v>
      </c>
    </row>
    <row r="28" spans="1:4" x14ac:dyDescent="0.25">
      <c r="A28" s="584">
        <v>3887</v>
      </c>
      <c r="B28" s="589" t="e">
        <f>(SUMIFS('Demandas - Lista Completa'!#REF!,'Demandas - Lista Completa'!J$1:J$414,'Controle de Fracionamento'!A28,'Demandas - Lista Completa'!#REF!,"Outros"))+(SUMIFS('Demandas - Lista Completa'!#REF!,'Demandas - Lista Completa'!K$1:K$414,'Controle de Fracionamento'!A28,'Demandas - Lista Completa'!#REF!,"Outros"))</f>
        <v>#REF!</v>
      </c>
      <c r="C28" s="582" t="s">
        <v>165</v>
      </c>
      <c r="D28" s="582" t="e">
        <f t="shared" si="0"/>
        <v>#REF!</v>
      </c>
    </row>
    <row r="29" spans="1:4" x14ac:dyDescent="0.25">
      <c r="A29" s="586">
        <v>3904</v>
      </c>
      <c r="B29" s="589" t="e">
        <f>(SUMIFS('Demandas - Lista Completa'!#REF!,'Demandas - Lista Completa'!J$1:J$414,'Controle de Fracionamento'!A29,'Demandas - Lista Completa'!#REF!,"Outros"))+(SUMIFS('Demandas - Lista Completa'!#REF!,'Demandas - Lista Completa'!K$1:K$414,'Controle de Fracionamento'!A29,'Demandas - Lista Completa'!#REF!,"Outros"))</f>
        <v>#REF!</v>
      </c>
      <c r="C29" s="582" t="s">
        <v>165</v>
      </c>
      <c r="D29" s="582" t="e">
        <f t="shared" si="0"/>
        <v>#REF!</v>
      </c>
    </row>
    <row r="30" spans="1:4" x14ac:dyDescent="0.25">
      <c r="A30" s="586">
        <v>3910</v>
      </c>
      <c r="B30" s="589" t="e">
        <f>(SUMIFS('Demandas - Lista Completa'!#REF!,'Demandas - Lista Completa'!J$1:J$414,'Controle de Fracionamento'!A30,'Demandas - Lista Completa'!#REF!,"Outros"))+(SUMIFS('Demandas - Lista Completa'!#REF!,'Demandas - Lista Completa'!K$1:K$414,'Controle de Fracionamento'!A30,'Demandas - Lista Completa'!#REF!,"Outros"))</f>
        <v>#REF!</v>
      </c>
      <c r="C30" s="582" t="s">
        <v>165</v>
      </c>
      <c r="D30" s="582" t="e">
        <f t="shared" si="0"/>
        <v>#REF!</v>
      </c>
    </row>
    <row r="31" spans="1:4" x14ac:dyDescent="0.25">
      <c r="A31" s="584">
        <v>3911</v>
      </c>
      <c r="B31" s="589" t="e">
        <f>(SUMIFS('Demandas - Lista Completa'!#REF!,'Demandas - Lista Completa'!J$1:J$414,'Controle de Fracionamento'!A31,'Demandas - Lista Completa'!#REF!,"Outros"))+(SUMIFS('Demandas - Lista Completa'!#REF!,'Demandas - Lista Completa'!K$1:K$414,'Controle de Fracionamento'!A31,'Demandas - Lista Completa'!#REF!,"Outros"))</f>
        <v>#REF!</v>
      </c>
      <c r="C31" s="582" t="s">
        <v>165</v>
      </c>
      <c r="D31" s="582" t="e">
        <f t="shared" si="0"/>
        <v>#REF!</v>
      </c>
    </row>
    <row r="32" spans="1:4" x14ac:dyDescent="0.25">
      <c r="A32" s="586">
        <v>3914</v>
      </c>
      <c r="B32" s="589" t="e">
        <f>(SUMIFS('Demandas - Lista Completa'!#REF!,'Demandas - Lista Completa'!J$1:J$414,'Controle de Fracionamento'!A32,'Demandas - Lista Completa'!#REF!,"Outros"))+(SUMIFS('Demandas - Lista Completa'!#REF!,'Demandas - Lista Completa'!K$1:K$414,'Controle de Fracionamento'!A32,'Demandas - Lista Completa'!#REF!,"Outros"))</f>
        <v>#REF!</v>
      </c>
      <c r="C32" s="582" t="s">
        <v>165</v>
      </c>
      <c r="D32" s="582" t="e">
        <f t="shared" si="0"/>
        <v>#REF!</v>
      </c>
    </row>
    <row r="33" spans="1:4" x14ac:dyDescent="0.25">
      <c r="A33" s="586">
        <v>3915</v>
      </c>
      <c r="B33" s="589" t="e">
        <f>(SUMIFS('Demandas - Lista Completa'!#REF!,'Demandas - Lista Completa'!J$1:J$414,'Controle de Fracionamento'!A33,'Demandas - Lista Completa'!#REF!,"Outros"))+(SUMIFS('Demandas - Lista Completa'!#REF!,'Demandas - Lista Completa'!K$1:K$414,'Controle de Fracionamento'!A33,'Demandas - Lista Completa'!#REF!,"Outros"))</f>
        <v>#REF!</v>
      </c>
      <c r="C33" s="582" t="s">
        <v>165</v>
      </c>
      <c r="D33" s="582" t="e">
        <f t="shared" si="0"/>
        <v>#REF!</v>
      </c>
    </row>
    <row r="34" spans="1:4" x14ac:dyDescent="0.25">
      <c r="A34" s="584">
        <v>3919</v>
      </c>
      <c r="B34" s="589" t="e">
        <f>(SUMIFS('Demandas - Lista Completa'!#REF!,'Demandas - Lista Completa'!J$1:J$414,'Controle de Fracionamento'!A34,'Demandas - Lista Completa'!#REF!,"Outros"))+(SUMIFS('Demandas - Lista Completa'!#REF!,'Demandas - Lista Completa'!K$1:K$414,'Controle de Fracionamento'!A34,'Demandas - Lista Completa'!#REF!,"Outros"))</f>
        <v>#REF!</v>
      </c>
      <c r="C34" s="582" t="s">
        <v>165</v>
      </c>
      <c r="D34" s="582" t="e">
        <f t="shared" si="0"/>
        <v>#REF!</v>
      </c>
    </row>
    <row r="35" spans="1:4" x14ac:dyDescent="0.25">
      <c r="A35" s="582">
        <v>3920</v>
      </c>
      <c r="B35" s="589" t="e">
        <f>(SUMIFS('Demandas - Lista Completa'!#REF!,'Demandas - Lista Completa'!J$1:J$414,'Controle de Fracionamento'!A35,'Demandas - Lista Completa'!#REF!,"Outros"))+(SUMIFS('Demandas - Lista Completa'!#REF!,'Demandas - Lista Completa'!K$1:K$414,'Controle de Fracionamento'!A35,'Demandas - Lista Completa'!#REF!,"Outros"))</f>
        <v>#REF!</v>
      </c>
      <c r="C35" s="582" t="s">
        <v>165</v>
      </c>
      <c r="D35" s="582" t="e">
        <f t="shared" si="0"/>
        <v>#REF!</v>
      </c>
    </row>
    <row r="36" spans="1:4" x14ac:dyDescent="0.25">
      <c r="A36" s="584">
        <v>3921</v>
      </c>
      <c r="B36" s="589" t="e">
        <f>(SUMIFS('Demandas - Lista Completa'!#REF!,'Demandas - Lista Completa'!J$1:J$414,'Controle de Fracionamento'!A36,'Demandas - Lista Completa'!#REF!,"Outros"))+(SUMIFS('Demandas - Lista Completa'!#REF!,'Demandas - Lista Completa'!K$1:K$414,'Controle de Fracionamento'!A36,'Demandas - Lista Completa'!#REF!,"Outros"))</f>
        <v>#REF!</v>
      </c>
      <c r="C36" s="582" t="s">
        <v>165</v>
      </c>
      <c r="D36" s="582" t="e">
        <f t="shared" si="0"/>
        <v>#REF!</v>
      </c>
    </row>
    <row r="37" spans="1:4" x14ac:dyDescent="0.25">
      <c r="A37" s="582">
        <v>3922</v>
      </c>
      <c r="B37" s="589" t="e">
        <f>(SUMIFS('Demandas - Lista Completa'!#REF!,'Demandas - Lista Completa'!J$1:J$414,'Controle de Fracionamento'!A37,'Demandas - Lista Completa'!#REF!,"Outros"))+(SUMIFS('Demandas - Lista Completa'!#REF!,'Demandas - Lista Completa'!K$1:K$414,'Controle de Fracionamento'!A37,'Demandas - Lista Completa'!#REF!,"Outros"))</f>
        <v>#REF!</v>
      </c>
      <c r="C37" s="582" t="s">
        <v>164</v>
      </c>
      <c r="D37" s="582" t="str">
        <f t="shared" si="0"/>
        <v>Licitação</v>
      </c>
    </row>
    <row r="38" spans="1:4" x14ac:dyDescent="0.25">
      <c r="A38" s="586">
        <v>3924</v>
      </c>
      <c r="B38" s="589" t="e">
        <f>(SUMIFS('Demandas - Lista Completa'!#REF!,'Demandas - Lista Completa'!J$1:J$414,'Controle de Fracionamento'!A38,'Demandas - Lista Completa'!#REF!,"Outros"))+(SUMIFS('Demandas - Lista Completa'!#REF!,'Demandas - Lista Completa'!K$1:K$414,'Controle de Fracionamento'!A38,'Demandas - Lista Completa'!#REF!,"Outros"))</f>
        <v>#REF!</v>
      </c>
      <c r="C38" s="582" t="s">
        <v>165</v>
      </c>
      <c r="D38" s="582" t="e">
        <f t="shared" si="0"/>
        <v>#REF!</v>
      </c>
    </row>
    <row r="39" spans="1:4" x14ac:dyDescent="0.25">
      <c r="A39" s="582">
        <v>3931</v>
      </c>
      <c r="B39" s="589" t="e">
        <f>(SUMIFS('Demandas - Lista Completa'!#REF!,'Demandas - Lista Completa'!J$1:J$414,'Controle de Fracionamento'!A39,'Demandas - Lista Completa'!#REF!,"Outros"))+(SUMIFS('Demandas - Lista Completa'!#REF!,'Demandas - Lista Completa'!K$1:K$414,'Controle de Fracionamento'!A39,'Demandas - Lista Completa'!#REF!,"Outros"))</f>
        <v>#REF!</v>
      </c>
      <c r="C39" s="582" t="s">
        <v>165</v>
      </c>
      <c r="D39" s="582" t="e">
        <f t="shared" si="0"/>
        <v>#REF!</v>
      </c>
    </row>
    <row r="40" spans="1:4" x14ac:dyDescent="0.25">
      <c r="A40" s="586">
        <v>3939</v>
      </c>
      <c r="B40" s="589" t="e">
        <f>(SUMIFS('Demandas - Lista Completa'!#REF!,'Demandas - Lista Completa'!J$1:J$414,'Controle de Fracionamento'!A40,'Demandas - Lista Completa'!#REF!,"Outros"))+(SUMIFS('Demandas - Lista Completa'!#REF!,'Demandas - Lista Completa'!K$1:K$414,'Controle de Fracionamento'!A40,'Demandas - Lista Completa'!#REF!,"Outros"))</f>
        <v>#REF!</v>
      </c>
      <c r="C40" s="582" t="s">
        <v>165</v>
      </c>
      <c r="D40" s="582" t="e">
        <f t="shared" si="0"/>
        <v>#REF!</v>
      </c>
    </row>
    <row r="41" spans="1:4" x14ac:dyDescent="0.25">
      <c r="A41" s="586">
        <v>3941</v>
      </c>
      <c r="B41" s="589" t="e">
        <f>(SUMIFS('Demandas - Lista Completa'!#REF!,'Demandas - Lista Completa'!J$1:J$414,'Controle de Fracionamento'!A41,'Demandas - Lista Completa'!#REF!,"Outros"))+(SUMIFS('Demandas - Lista Completa'!#REF!,'Demandas - Lista Completa'!K$1:K$414,'Controle de Fracionamento'!A41,'Demandas - Lista Completa'!#REF!,"Outros"))</f>
        <v>#REF!</v>
      </c>
      <c r="C41" s="582" t="s">
        <v>165</v>
      </c>
      <c r="D41" s="582" t="e">
        <f t="shared" si="0"/>
        <v>#REF!</v>
      </c>
    </row>
    <row r="42" spans="1:4" x14ac:dyDescent="0.25">
      <c r="A42" s="586">
        <v>3943</v>
      </c>
      <c r="B42" s="589" t="e">
        <f>(SUMIFS('Demandas - Lista Completa'!#REF!,'Demandas - Lista Completa'!J$1:J$414,'Controle de Fracionamento'!A42,'Demandas - Lista Completa'!#REF!,"Outros"))+(SUMIFS('Demandas - Lista Completa'!#REF!,'Demandas - Lista Completa'!K$1:K$414,'Controle de Fracionamento'!A42,'Demandas - Lista Completa'!#REF!,"Outros"))</f>
        <v>#REF!</v>
      </c>
      <c r="C42" s="582" t="s">
        <v>165</v>
      </c>
      <c r="D42" s="582" t="e">
        <f t="shared" si="0"/>
        <v>#REF!</v>
      </c>
    </row>
    <row r="43" spans="1:4" x14ac:dyDescent="0.25">
      <c r="A43" s="582">
        <v>3953</v>
      </c>
      <c r="B43" s="589" t="e">
        <f>(SUMIFS('Demandas - Lista Completa'!#REF!,'Demandas - Lista Completa'!J$1:J$414,'Controle de Fracionamento'!A43,'Demandas - Lista Completa'!#REF!,"Outros"))+(SUMIFS('Demandas - Lista Completa'!#REF!,'Demandas - Lista Completa'!K$1:K$414,'Controle de Fracionamento'!A43,'Demandas - Lista Completa'!#REF!,"Outros"))</f>
        <v>#REF!</v>
      </c>
      <c r="C43" s="582" t="s">
        <v>165</v>
      </c>
      <c r="D43" s="582" t="e">
        <f t="shared" si="0"/>
        <v>#REF!</v>
      </c>
    </row>
    <row r="44" spans="1:4" x14ac:dyDescent="0.25">
      <c r="A44" s="582">
        <v>3955</v>
      </c>
      <c r="B44" s="589" t="e">
        <f>(SUMIFS('Demandas - Lista Completa'!#REF!,'Demandas - Lista Completa'!J$1:J$414,'Controle de Fracionamento'!A44,'Demandas - Lista Completa'!#REF!,"Outros"))+(SUMIFS('Demandas - Lista Completa'!#REF!,'Demandas - Lista Completa'!K$1:K$414,'Controle de Fracionamento'!A44,'Demandas - Lista Completa'!#REF!,"Outros"))</f>
        <v>#REF!</v>
      </c>
      <c r="C44" s="582" t="s">
        <v>165</v>
      </c>
      <c r="D44" s="582" t="e">
        <f t="shared" si="0"/>
        <v>#REF!</v>
      </c>
    </row>
    <row r="45" spans="1:4" x14ac:dyDescent="0.25">
      <c r="A45" s="586">
        <v>3959</v>
      </c>
      <c r="B45" s="589" t="e">
        <f>(SUMIFS('Demandas - Lista Completa'!#REF!,'Demandas - Lista Completa'!J$1:J$414,'Controle de Fracionamento'!A45,'Demandas - Lista Completa'!#REF!,"Outros"))+(SUMIFS('Demandas - Lista Completa'!#REF!,'Demandas - Lista Completa'!K$1:K$414,'Controle de Fracionamento'!A45,'Demandas - Lista Completa'!#REF!,"Outros"))</f>
        <v>#REF!</v>
      </c>
      <c r="C45" s="582" t="s">
        <v>165</v>
      </c>
      <c r="D45" s="582" t="e">
        <f t="shared" si="0"/>
        <v>#REF!</v>
      </c>
    </row>
    <row r="46" spans="1:4" x14ac:dyDescent="0.25">
      <c r="A46" s="586">
        <v>3961</v>
      </c>
      <c r="B46" s="589" t="e">
        <f>(SUMIFS('Demandas - Lista Completa'!#REF!,'Demandas - Lista Completa'!J$1:J$414,'Controle de Fracionamento'!A46,'Demandas - Lista Completa'!#REF!,"Outros"))+(SUMIFS('Demandas - Lista Completa'!#REF!,'Demandas - Lista Completa'!K$1:K$414,'Controle de Fracionamento'!A46,'Demandas - Lista Completa'!#REF!,"Outros"))</f>
        <v>#REF!</v>
      </c>
      <c r="C46" s="582" t="s">
        <v>165</v>
      </c>
      <c r="D46" s="582" t="e">
        <f t="shared" si="0"/>
        <v>#REF!</v>
      </c>
    </row>
    <row r="47" spans="1:4" x14ac:dyDescent="0.25">
      <c r="A47" s="586">
        <v>3968</v>
      </c>
      <c r="B47" s="589" t="e">
        <f>(SUMIFS('Demandas - Lista Completa'!#REF!,'Demandas - Lista Completa'!J$1:J$414,'Controle de Fracionamento'!A47,'Demandas - Lista Completa'!#REF!,"Outros"))+(SUMIFS('Demandas - Lista Completa'!#REF!,'Demandas - Lista Completa'!K$1:K$414,'Controle de Fracionamento'!A47,'Demandas - Lista Completa'!#REF!,"Outros"))</f>
        <v>#REF!</v>
      </c>
      <c r="C47" s="582" t="s">
        <v>165</v>
      </c>
      <c r="D47" s="582" t="e">
        <f t="shared" si="0"/>
        <v>#REF!</v>
      </c>
    </row>
    <row r="48" spans="1:4" x14ac:dyDescent="0.25">
      <c r="A48" s="586">
        <v>3969</v>
      </c>
      <c r="B48" s="589" t="e">
        <f>(SUMIFS('Demandas - Lista Completa'!#REF!,'Demandas - Lista Completa'!J$1:J$414,'Controle de Fracionamento'!A48,'Demandas - Lista Completa'!#REF!,"Outros"))+(SUMIFS('Demandas - Lista Completa'!#REF!,'Demandas - Lista Completa'!K$1:K$414,'Controle de Fracionamento'!A48,'Demandas - Lista Completa'!#REF!,"Outros"))</f>
        <v>#REF!</v>
      </c>
      <c r="C48" s="582" t="s">
        <v>165</v>
      </c>
      <c r="D48" s="582" t="e">
        <f t="shared" si="0"/>
        <v>#REF!</v>
      </c>
    </row>
    <row r="49" spans="1:4" x14ac:dyDescent="0.25">
      <c r="A49" s="586">
        <v>3972</v>
      </c>
      <c r="B49" s="589" t="e">
        <f>(SUMIFS('Demandas - Lista Completa'!#REF!,'Demandas - Lista Completa'!J$1:J$414,'Controle de Fracionamento'!A49,'Demandas - Lista Completa'!#REF!,"Outros"))+(SUMIFS('Demandas - Lista Completa'!#REF!,'Demandas - Lista Completa'!K$1:K$414,'Controle de Fracionamento'!A49,'Demandas - Lista Completa'!#REF!,"Outros"))</f>
        <v>#REF!</v>
      </c>
      <c r="C49" s="582" t="s">
        <v>165</v>
      </c>
      <c r="D49" s="582" t="e">
        <f t="shared" si="0"/>
        <v>#REF!</v>
      </c>
    </row>
    <row r="50" spans="1:4" x14ac:dyDescent="0.25">
      <c r="A50" s="586">
        <v>3987</v>
      </c>
      <c r="B50" s="589" t="e">
        <f>(SUMIFS('Demandas - Lista Completa'!#REF!,'Demandas - Lista Completa'!J$1:J$414,'Controle de Fracionamento'!A50,'Demandas - Lista Completa'!#REF!,"Outros"))+(SUMIFS('Demandas - Lista Completa'!#REF!,'Demandas - Lista Completa'!K$1:K$414,'Controle de Fracionamento'!A50,'Demandas - Lista Completa'!#REF!,"Outros"))</f>
        <v>#REF!</v>
      </c>
      <c r="C50" s="582" t="s">
        <v>165</v>
      </c>
      <c r="D50" s="582" t="e">
        <f t="shared" si="0"/>
        <v>#REF!</v>
      </c>
    </row>
    <row r="51" spans="1:4" x14ac:dyDescent="0.25">
      <c r="A51" s="586">
        <v>3999</v>
      </c>
      <c r="B51" s="589" t="e">
        <f>(SUMIFS('Demandas - Lista Completa'!#REF!,'Demandas - Lista Completa'!J$1:J$414,'Controle de Fracionamento'!A51,'Demandas - Lista Completa'!#REF!,"Outros"))+(SUMIFS('Demandas - Lista Completa'!#REF!,'Demandas - Lista Completa'!K$1:K$414,'Controle de Fracionamento'!A51,'Demandas - Lista Completa'!#REF!,"Outros"))</f>
        <v>#REF!</v>
      </c>
      <c r="C51" s="582" t="s">
        <v>164</v>
      </c>
      <c r="D51" s="582" t="str">
        <f t="shared" si="0"/>
        <v>Licitação</v>
      </c>
    </row>
    <row r="52" spans="1:4" x14ac:dyDescent="0.25">
      <c r="A52" s="582">
        <v>4002</v>
      </c>
      <c r="B52" s="589" t="e">
        <f>(SUMIFS('Demandas - Lista Completa'!#REF!,'Demandas - Lista Completa'!J$1:J$414,'Controle de Fracionamento'!A52,'Demandas - Lista Completa'!#REF!,"Outros"))+(SUMIFS('Demandas - Lista Completa'!#REF!,'Demandas - Lista Completa'!K$1:K$414,'Controle de Fracionamento'!A52,'Demandas - Lista Completa'!#REF!,"Outros"))</f>
        <v>#REF!</v>
      </c>
      <c r="C52" s="582" t="s">
        <v>165</v>
      </c>
      <c r="D52" s="582" t="e">
        <f t="shared" si="0"/>
        <v>#REF!</v>
      </c>
    </row>
    <row r="53" spans="1:4" x14ac:dyDescent="0.25">
      <c r="A53" s="582">
        <v>4003</v>
      </c>
      <c r="B53" s="589" t="e">
        <f>(SUMIFS('Demandas - Lista Completa'!#REF!,'Demandas - Lista Completa'!J$1:J$414,'Controle de Fracionamento'!A53,'Demandas - Lista Completa'!#REF!,"Outros"))+(SUMIFS('Demandas - Lista Completa'!#REF!,'Demandas - Lista Completa'!K$1:K$414,'Controle de Fracionamento'!A53,'Demandas - Lista Completa'!#REF!,"Outros"))</f>
        <v>#REF!</v>
      </c>
      <c r="C53" s="582" t="s">
        <v>165</v>
      </c>
      <c r="D53" s="582" t="e">
        <f t="shared" si="0"/>
        <v>#REF!</v>
      </c>
    </row>
    <row r="54" spans="1:4" x14ac:dyDescent="0.25">
      <c r="A54" s="582">
        <v>4004</v>
      </c>
      <c r="B54" s="589" t="e">
        <f>(SUMIFS('Demandas - Lista Completa'!#REF!,'Demandas - Lista Completa'!J$1:J$414,'Controle de Fracionamento'!A54,'Demandas - Lista Completa'!#REF!,"Outros"))+(SUMIFS('Demandas - Lista Completa'!#REF!,'Demandas - Lista Completa'!K$1:K$414,'Controle de Fracionamento'!A54,'Demandas - Lista Completa'!#REF!,"Outros"))</f>
        <v>#REF!</v>
      </c>
      <c r="C54" s="582" t="s">
        <v>165</v>
      </c>
      <c r="D54" s="582" t="e">
        <f t="shared" si="0"/>
        <v>#REF!</v>
      </c>
    </row>
    <row r="55" spans="1:4" x14ac:dyDescent="0.25">
      <c r="A55" s="582">
        <v>4005</v>
      </c>
      <c r="B55" s="589" t="e">
        <f>(SUMIFS('Demandas - Lista Completa'!#REF!,'Demandas - Lista Completa'!J$1:J$414,'Controle de Fracionamento'!A55,'Demandas - Lista Completa'!#REF!,"Outros"))+(SUMIFS('Demandas - Lista Completa'!#REF!,'Demandas - Lista Completa'!K$1:K$414,'Controle de Fracionamento'!A55,'Demandas - Lista Completa'!#REF!,"Outros"))</f>
        <v>#REF!</v>
      </c>
      <c r="C55" s="582" t="s">
        <v>165</v>
      </c>
      <c r="D55" s="582" t="e">
        <f t="shared" si="0"/>
        <v>#REF!</v>
      </c>
    </row>
    <row r="56" spans="1:4" x14ac:dyDescent="0.25">
      <c r="A56" s="582">
        <v>4006</v>
      </c>
      <c r="B56" s="589" t="e">
        <f>(SUMIFS('Demandas - Lista Completa'!#REF!,'Demandas - Lista Completa'!J$1:J$414,'Controle de Fracionamento'!A56,'Demandas - Lista Completa'!#REF!,"Outros"))+(SUMIFS('Demandas - Lista Completa'!#REF!,'Demandas - Lista Completa'!K$1:K$414,'Controle de Fracionamento'!A56,'Demandas - Lista Completa'!#REF!,"Outros"))</f>
        <v>#REF!</v>
      </c>
      <c r="C56" s="582" t="s">
        <v>165</v>
      </c>
      <c r="D56" s="582" t="e">
        <f t="shared" si="0"/>
        <v>#REF!</v>
      </c>
    </row>
    <row r="57" spans="1:4" x14ac:dyDescent="0.25">
      <c r="A57" s="586">
        <v>4101</v>
      </c>
      <c r="B57" s="589" t="e">
        <f>(SUMIFS('Demandas - Lista Completa'!#REF!,'Demandas - Lista Completa'!J$1:J$414,'Controle de Fracionamento'!A57,'Demandas - Lista Completa'!#REF!,"Outros"))+(SUMIFS('Demandas - Lista Completa'!#REF!,'Demandas - Lista Completa'!K$1:K$414,'Controle de Fracionamento'!A57,'Demandas - Lista Completa'!#REF!,"Outros"))</f>
        <v>#REF!</v>
      </c>
      <c r="C57" s="582" t="s">
        <v>165</v>
      </c>
      <c r="D57" s="582" t="e">
        <f t="shared" si="0"/>
        <v>#REF!</v>
      </c>
    </row>
    <row r="58" spans="1:4" x14ac:dyDescent="0.25">
      <c r="A58" s="586">
        <v>4707</v>
      </c>
      <c r="B58" s="589" t="e">
        <f>(SUMIFS('Demandas - Lista Completa'!#REF!,'Demandas - Lista Completa'!J$1:J$414,'Controle de Fracionamento'!A58,'Demandas - Lista Completa'!#REF!,"Outros"))+(SUMIFS('Demandas - Lista Completa'!#REF!,'Demandas - Lista Completa'!K$1:K$414,'Controle de Fracionamento'!A58,'Demandas - Lista Completa'!#REF!,"Outros"))</f>
        <v>#REF!</v>
      </c>
      <c r="C58" s="582" t="s">
        <v>165</v>
      </c>
      <c r="D58" s="582" t="e">
        <f t="shared" si="0"/>
        <v>#REF!</v>
      </c>
    </row>
    <row r="59" spans="1:4" x14ac:dyDescent="0.25">
      <c r="A59" s="586">
        <v>5101</v>
      </c>
      <c r="B59" s="589" t="e">
        <f>(SUMIFS('Demandas - Lista Completa'!#REF!,'Demandas - Lista Completa'!J$1:J$414,'Controle de Fracionamento'!A59,'Demandas - Lista Completa'!#REF!,"Outros"))+(SUMIFS('Demandas - Lista Completa'!#REF!,'Demandas - Lista Completa'!K$1:K$414,'Controle de Fracionamento'!A59,'Demandas - Lista Completa'!#REF!,"Outros"))</f>
        <v>#REF!</v>
      </c>
      <c r="C59" s="582" t="s">
        <v>164</v>
      </c>
      <c r="D59" s="582" t="str">
        <f t="shared" si="0"/>
        <v>Licitação</v>
      </c>
    </row>
    <row r="60" spans="1:4" x14ac:dyDescent="0.25">
      <c r="A60" s="583">
        <v>5103</v>
      </c>
      <c r="B60" s="589" t="e">
        <f>(SUMIFS('Demandas - Lista Completa'!#REF!,'Demandas - Lista Completa'!J$1:J$414,'Controle de Fracionamento'!A60,'Demandas - Lista Completa'!#REF!,"Outros"))+(SUMIFS('Demandas - Lista Completa'!#REF!,'Demandas - Lista Completa'!K$1:K$414,'Controle de Fracionamento'!A60,'Demandas - Lista Completa'!#REF!,"Outros"))</f>
        <v>#REF!</v>
      </c>
      <c r="C60" s="582" t="s">
        <v>164</v>
      </c>
      <c r="D60" s="582" t="str">
        <f t="shared" si="0"/>
        <v>Licitação</v>
      </c>
    </row>
    <row r="61" spans="1:4" x14ac:dyDescent="0.25">
      <c r="A61" s="586">
        <v>5113</v>
      </c>
      <c r="B61" s="589" t="e">
        <f>(SUMIFS('Demandas - Lista Completa'!#REF!,'Demandas - Lista Completa'!J$1:J$414,'Controle de Fracionamento'!A61,'Demandas - Lista Completa'!#REF!,"Outros"))+(SUMIFS('Demandas - Lista Completa'!#REF!,'Demandas - Lista Completa'!K$1:K$414,'Controle de Fracionamento'!A61,'Demandas - Lista Completa'!#REF!,"Outros"))</f>
        <v>#REF!</v>
      </c>
      <c r="C61" s="582" t="s">
        <v>164</v>
      </c>
      <c r="D61" s="582" t="str">
        <f t="shared" si="0"/>
        <v>Licitação</v>
      </c>
    </row>
    <row r="62" spans="1:4" x14ac:dyDescent="0.25">
      <c r="A62" s="582">
        <v>5206</v>
      </c>
      <c r="B62" s="589" t="e">
        <f>(SUMIFS('Demandas - Lista Completa'!#REF!,'Demandas - Lista Completa'!J$1:J$414,'Controle de Fracionamento'!A62,'Demandas - Lista Completa'!#REF!,"Outros"))+(SUMIFS('Demandas - Lista Completa'!#REF!,'Demandas - Lista Completa'!K$1:K$414,'Controle de Fracionamento'!A62,'Demandas - Lista Completa'!#REF!,"Outros"))</f>
        <v>#REF!</v>
      </c>
      <c r="C62" s="582" t="s">
        <v>165</v>
      </c>
      <c r="D62" s="582" t="e">
        <f t="shared" si="0"/>
        <v>#REF!</v>
      </c>
    </row>
    <row r="63" spans="1:4" x14ac:dyDescent="0.25">
      <c r="A63" s="582">
        <v>5207</v>
      </c>
      <c r="B63" s="589" t="e">
        <f>(SUMIFS('Demandas - Lista Completa'!#REF!,'Demandas - Lista Completa'!J$1:J$414,'Controle de Fracionamento'!A63,'Demandas - Lista Completa'!#REF!,"Outros"))+(SUMIFS('Demandas - Lista Completa'!#REF!,'Demandas - Lista Completa'!K$1:K$414,'Controle de Fracionamento'!A63,'Demandas - Lista Completa'!#REF!,"Outros"))</f>
        <v>#REF!</v>
      </c>
      <c r="C63" s="582" t="s">
        <v>165</v>
      </c>
      <c r="D63" s="582" t="e">
        <f t="shared" si="0"/>
        <v>#REF!</v>
      </c>
    </row>
    <row r="64" spans="1:4" x14ac:dyDescent="0.25">
      <c r="A64" s="582">
        <v>5208</v>
      </c>
      <c r="B64" s="589" t="e">
        <f>(SUMIFS('Demandas - Lista Completa'!#REF!,'Demandas - Lista Completa'!J$1:J$414,'Controle de Fracionamento'!A64,'Demandas - Lista Completa'!#REF!,"Outros"))+(SUMIFS('Demandas - Lista Completa'!#REF!,'Demandas - Lista Completa'!K$1:K$414,'Controle de Fracionamento'!A64,'Demandas - Lista Completa'!#REF!,"Outros"))</f>
        <v>#REF!</v>
      </c>
      <c r="C64" s="582" t="s">
        <v>165</v>
      </c>
      <c r="D64" s="582" t="e">
        <f t="shared" si="0"/>
        <v>#REF!</v>
      </c>
    </row>
    <row r="65" spans="1:4" x14ac:dyDescent="0.25">
      <c r="A65" s="582">
        <v>5210</v>
      </c>
      <c r="B65" s="589" t="e">
        <f>(SUMIFS('Demandas - Lista Completa'!#REF!,'Demandas - Lista Completa'!J$1:J$414,'Controle de Fracionamento'!A65,'Demandas - Lista Completa'!#REF!,"Outros"))+(SUMIFS('Demandas - Lista Completa'!#REF!,'Demandas - Lista Completa'!K$1:K$414,'Controle de Fracionamento'!A65,'Demandas - Lista Completa'!#REF!,"Outros"))</f>
        <v>#REF!</v>
      </c>
      <c r="C65" s="582" t="s">
        <v>165</v>
      </c>
      <c r="D65" s="582" t="e">
        <f t="shared" si="0"/>
        <v>#REF!</v>
      </c>
    </row>
    <row r="66" spans="1:4" x14ac:dyDescent="0.25">
      <c r="A66" s="582">
        <v>5212</v>
      </c>
      <c r="B66" s="589" t="e">
        <f>(SUMIFS('Demandas - Lista Completa'!#REF!,'Demandas - Lista Completa'!J$1:J$414,'Controle de Fracionamento'!A66,'Demandas - Lista Completa'!#REF!,"Outros"))+(SUMIFS('Demandas - Lista Completa'!#REF!,'Demandas - Lista Completa'!K$1:K$414,'Controle de Fracionamento'!A66,'Demandas - Lista Completa'!#REF!,"Outros"))</f>
        <v>#REF!</v>
      </c>
      <c r="C66" s="582" t="s">
        <v>165</v>
      </c>
      <c r="D66" s="582" t="e">
        <f t="shared" si="0"/>
        <v>#REF!</v>
      </c>
    </row>
    <row r="67" spans="1:4" x14ac:dyDescent="0.25">
      <c r="A67" s="582">
        <v>5214</v>
      </c>
      <c r="B67" s="589" t="e">
        <f>(SUMIFS('Demandas - Lista Completa'!#REF!,'Demandas - Lista Completa'!J$1:J$414,'Controle de Fracionamento'!A67,'Demandas - Lista Completa'!#REF!,"Outros"))+(SUMIFS('Demandas - Lista Completa'!#REF!,'Demandas - Lista Completa'!K$1:K$414,'Controle de Fracionamento'!A67,'Demandas - Lista Completa'!#REF!,"Outros"))</f>
        <v>#REF!</v>
      </c>
      <c r="C67" s="582" t="s">
        <v>165</v>
      </c>
      <c r="D67" s="582" t="e">
        <f t="shared" ref="D67:D72" si="1">IF(C67="Serviços/Produtos",IF(B67&gt;59906.02,"Licitação","Dispensa"),IF(C67&gt;"119812,02","Licitação","Dispensa"))</f>
        <v>#REF!</v>
      </c>
    </row>
    <row r="68" spans="1:4" x14ac:dyDescent="0.25">
      <c r="A68" s="582">
        <v>5218</v>
      </c>
      <c r="B68" s="589" t="e">
        <f>(SUMIFS('Demandas - Lista Completa'!#REF!,'Demandas - Lista Completa'!J$1:J$414,'Controle de Fracionamento'!A68,'Demandas - Lista Completa'!#REF!,"Outros"))+(SUMIFS('Demandas - Lista Completa'!#REF!,'Demandas - Lista Completa'!K$1:K$414,'Controle de Fracionamento'!A68,'Demandas - Lista Completa'!#REF!,"Outros"))</f>
        <v>#REF!</v>
      </c>
      <c r="C68" s="582" t="s">
        <v>165</v>
      </c>
      <c r="D68" s="582" t="e">
        <f t="shared" si="1"/>
        <v>#REF!</v>
      </c>
    </row>
    <row r="69" spans="1:4" x14ac:dyDescent="0.25">
      <c r="A69" s="582">
        <v>5225</v>
      </c>
      <c r="B69" s="589" t="e">
        <f>(SUMIFS('Demandas - Lista Completa'!#REF!,'Demandas - Lista Completa'!J$1:J$414,'Controle de Fracionamento'!A69,'Demandas - Lista Completa'!#REF!,"Outros"))+(SUMIFS('Demandas - Lista Completa'!#REF!,'Demandas - Lista Completa'!K$1:K$414,'Controle de Fracionamento'!A69,'Demandas - Lista Completa'!#REF!,"Outros"))</f>
        <v>#REF!</v>
      </c>
      <c r="C69" s="582" t="s">
        <v>165</v>
      </c>
      <c r="D69" s="582" t="e">
        <f t="shared" si="1"/>
        <v>#REF!</v>
      </c>
    </row>
    <row r="70" spans="1:4" x14ac:dyDescent="0.25">
      <c r="A70" s="586">
        <v>9047</v>
      </c>
      <c r="B70" s="589" t="e">
        <f>(SUMIFS('Demandas - Lista Completa'!#REF!,'Demandas - Lista Completa'!J$1:J$414,'Controle de Fracionamento'!A70,'Demandas - Lista Completa'!#REF!,"Outros"))+(SUMIFS('Demandas - Lista Completa'!#REF!,'Demandas - Lista Completa'!K$1:K$414,'Controle de Fracionamento'!A70,'Demandas - Lista Completa'!#REF!,"Outros"))</f>
        <v>#REF!</v>
      </c>
      <c r="C70" s="582" t="s">
        <v>165</v>
      </c>
      <c r="D70" s="582" t="e">
        <f t="shared" si="1"/>
        <v>#REF!</v>
      </c>
    </row>
    <row r="71" spans="1:4" x14ac:dyDescent="0.25">
      <c r="A71" s="586">
        <v>9326</v>
      </c>
      <c r="B71" s="589" t="e">
        <f>(SUMIFS('Demandas - Lista Completa'!#REF!,'Demandas - Lista Completa'!J$1:J$414,'Controle de Fracionamento'!A71,'Demandas - Lista Completa'!#REF!,"Outros"))+(SUMIFS('Demandas - Lista Completa'!#REF!,'Demandas - Lista Completa'!K$1:K$414,'Controle de Fracionamento'!A71,'Demandas - Lista Completa'!#REF!,"Outros"))</f>
        <v>#REF!</v>
      </c>
      <c r="C71" s="582" t="s">
        <v>165</v>
      </c>
      <c r="D71" s="582" t="e">
        <f t="shared" si="1"/>
        <v>#REF!</v>
      </c>
    </row>
    <row r="72" spans="1:4" x14ac:dyDescent="0.25">
      <c r="A72" s="586">
        <v>9399</v>
      </c>
      <c r="B72" s="589" t="e">
        <f>(SUMIFS('Demandas - Lista Completa'!#REF!,'Demandas - Lista Completa'!J$1:J$414,'Controle de Fracionamento'!A72,'Demandas - Lista Completa'!#REF!,"Outros"))+(SUMIFS('Demandas - Lista Completa'!#REF!,'Demandas - Lista Completa'!K$1:K$414,'Controle de Fracionamento'!A72,'Demandas - Lista Completa'!#REF!,"Outros"))</f>
        <v>#REF!</v>
      </c>
      <c r="C72" s="582" t="s">
        <v>165</v>
      </c>
      <c r="D72" s="582" t="e">
        <f t="shared" si="1"/>
        <v>#REF!</v>
      </c>
    </row>
    <row r="73" spans="1:4" x14ac:dyDescent="0.25">
      <c r="A73"/>
      <c r="B73" s="591" t="e">
        <f>SUM(B2:B72)</f>
        <v>#REF!</v>
      </c>
      <c r="C73"/>
      <c r="D73"/>
    </row>
    <row r="74" spans="1:4" x14ac:dyDescent="0.25">
      <c r="A74"/>
      <c r="B74"/>
      <c r="C74"/>
      <c r="D74"/>
    </row>
    <row r="75" spans="1:4" x14ac:dyDescent="0.25">
      <c r="A75"/>
      <c r="B75"/>
      <c r="C75"/>
      <c r="D75"/>
    </row>
    <row r="76" spans="1:4" x14ac:dyDescent="0.25">
      <c r="A76"/>
      <c r="B76"/>
      <c r="C76"/>
      <c r="D76"/>
    </row>
    <row r="77" spans="1:4" x14ac:dyDescent="0.25">
      <c r="A77"/>
      <c r="B77"/>
      <c r="C77"/>
      <c r="D77"/>
    </row>
    <row r="78" spans="1:4" x14ac:dyDescent="0.25">
      <c r="A78"/>
      <c r="B78"/>
      <c r="C78"/>
      <c r="D78"/>
    </row>
    <row r="79" spans="1:4" x14ac:dyDescent="0.25">
      <c r="A79"/>
      <c r="B79"/>
      <c r="C79"/>
      <c r="D79"/>
    </row>
    <row r="80" spans="1:4" x14ac:dyDescent="0.25">
      <c r="A80"/>
      <c r="B80"/>
      <c r="C80"/>
      <c r="D80"/>
    </row>
    <row r="81" spans="1:4" x14ac:dyDescent="0.25">
      <c r="A81"/>
      <c r="B81"/>
      <c r="C81"/>
      <c r="D81"/>
    </row>
    <row r="82" spans="1:4" x14ac:dyDescent="0.25">
      <c r="A82"/>
      <c r="B82"/>
      <c r="C82"/>
      <c r="D82"/>
    </row>
    <row r="83" spans="1:4" x14ac:dyDescent="0.25">
      <c r="A83"/>
      <c r="B83"/>
      <c r="C83"/>
      <c r="D83"/>
    </row>
    <row r="84" spans="1:4" x14ac:dyDescent="0.25">
      <c r="A84"/>
      <c r="B84"/>
      <c r="C84"/>
      <c r="D84"/>
    </row>
    <row r="85" spans="1:4" x14ac:dyDescent="0.25">
      <c r="A85"/>
      <c r="B85"/>
      <c r="C85"/>
      <c r="D85"/>
    </row>
    <row r="86" spans="1:4" x14ac:dyDescent="0.25">
      <c r="A86"/>
      <c r="B86"/>
      <c r="C86"/>
      <c r="D86"/>
    </row>
    <row r="87" spans="1:4" x14ac:dyDescent="0.25">
      <c r="A87"/>
      <c r="B87"/>
      <c r="C87"/>
      <c r="D87"/>
    </row>
    <row r="88" spans="1:4" x14ac:dyDescent="0.25">
      <c r="A88"/>
      <c r="B88"/>
      <c r="C88"/>
      <c r="D88"/>
    </row>
    <row r="89" spans="1:4" x14ac:dyDescent="0.25">
      <c r="A89"/>
      <c r="B89"/>
      <c r="C89"/>
      <c r="D89"/>
    </row>
    <row r="90" spans="1:4" x14ac:dyDescent="0.25">
      <c r="A90"/>
      <c r="B90"/>
      <c r="C90"/>
      <c r="D90"/>
    </row>
    <row r="91" spans="1:4" x14ac:dyDescent="0.25">
      <c r="A91"/>
      <c r="B91"/>
      <c r="C91"/>
      <c r="D91"/>
    </row>
    <row r="92" spans="1:4" x14ac:dyDescent="0.25">
      <c r="A92"/>
      <c r="B92"/>
      <c r="C92"/>
      <c r="D92"/>
    </row>
    <row r="93" spans="1:4" x14ac:dyDescent="0.25">
      <c r="A93"/>
      <c r="B93"/>
      <c r="C93"/>
      <c r="D93"/>
    </row>
    <row r="94" spans="1:4" x14ac:dyDescent="0.25">
      <c r="A94"/>
      <c r="B94"/>
      <c r="C94"/>
      <c r="D94"/>
    </row>
    <row r="95" spans="1:4" x14ac:dyDescent="0.25">
      <c r="A95"/>
      <c r="B95"/>
      <c r="C95"/>
      <c r="D95"/>
    </row>
    <row r="96" spans="1:4" x14ac:dyDescent="0.25">
      <c r="A96"/>
      <c r="B96"/>
      <c r="C96"/>
      <c r="D96"/>
    </row>
    <row r="97" spans="1:4" x14ac:dyDescent="0.25">
      <c r="A97"/>
      <c r="B97"/>
      <c r="C97"/>
      <c r="D97"/>
    </row>
    <row r="98" spans="1:4" x14ac:dyDescent="0.25">
      <c r="A98"/>
      <c r="B98"/>
      <c r="C98"/>
      <c r="D98"/>
    </row>
    <row r="99" spans="1:4" x14ac:dyDescent="0.25">
      <c r="A99"/>
      <c r="B99"/>
      <c r="C99"/>
      <c r="D99"/>
    </row>
    <row r="100" spans="1:4" x14ac:dyDescent="0.25">
      <c r="A100"/>
      <c r="B100"/>
      <c r="C100"/>
      <c r="D100"/>
    </row>
    <row r="101" spans="1:4" x14ac:dyDescent="0.25">
      <c r="A101"/>
      <c r="B101"/>
      <c r="C101"/>
      <c r="D101"/>
    </row>
    <row r="102" spans="1:4" x14ac:dyDescent="0.25">
      <c r="A102"/>
      <c r="B102"/>
      <c r="C102"/>
      <c r="D102"/>
    </row>
    <row r="103" spans="1:4" x14ac:dyDescent="0.25">
      <c r="A103"/>
      <c r="B103"/>
      <c r="C103"/>
      <c r="D103"/>
    </row>
    <row r="104" spans="1:4" x14ac:dyDescent="0.25">
      <c r="A104"/>
      <c r="B104"/>
      <c r="C104"/>
      <c r="D104"/>
    </row>
    <row r="105" spans="1:4" x14ac:dyDescent="0.25">
      <c r="A105"/>
      <c r="B105"/>
      <c r="C105"/>
      <c r="D105"/>
    </row>
    <row r="106" spans="1:4" x14ac:dyDescent="0.25">
      <c r="A106"/>
      <c r="B106"/>
      <c r="C106"/>
      <c r="D106"/>
    </row>
    <row r="107" spans="1:4" x14ac:dyDescent="0.25">
      <c r="A107"/>
      <c r="B107"/>
      <c r="C107"/>
      <c r="D107"/>
    </row>
    <row r="108" spans="1:4" x14ac:dyDescent="0.25">
      <c r="A108"/>
      <c r="B108"/>
      <c r="C108"/>
      <c r="D108"/>
    </row>
    <row r="109" spans="1:4" x14ac:dyDescent="0.25">
      <c r="A109"/>
      <c r="B109"/>
      <c r="C109"/>
      <c r="D109"/>
    </row>
    <row r="110" spans="1:4" x14ac:dyDescent="0.25">
      <c r="A110"/>
      <c r="B110"/>
      <c r="C110"/>
      <c r="D110"/>
    </row>
    <row r="111" spans="1:4" x14ac:dyDescent="0.25">
      <c r="A111"/>
      <c r="B111"/>
      <c r="C111"/>
      <c r="D111"/>
    </row>
    <row r="112" spans="1:4" x14ac:dyDescent="0.25">
      <c r="A112"/>
      <c r="B112"/>
      <c r="C112"/>
      <c r="D112"/>
    </row>
    <row r="113" spans="1:4" x14ac:dyDescent="0.25">
      <c r="A113"/>
      <c r="B113"/>
      <c r="C113"/>
      <c r="D113"/>
    </row>
    <row r="114" spans="1:4" x14ac:dyDescent="0.25">
      <c r="A114"/>
      <c r="B114"/>
      <c r="C114"/>
      <c r="D114"/>
    </row>
    <row r="115" spans="1:4" x14ac:dyDescent="0.25">
      <c r="A115"/>
      <c r="B115"/>
      <c r="C115"/>
      <c r="D115"/>
    </row>
    <row r="116" spans="1:4" x14ac:dyDescent="0.25">
      <c r="A116"/>
      <c r="B116"/>
      <c r="C116"/>
      <c r="D116"/>
    </row>
    <row r="117" spans="1:4" x14ac:dyDescent="0.25">
      <c r="A117"/>
      <c r="B117"/>
      <c r="C117"/>
      <c r="D117"/>
    </row>
    <row r="118" spans="1:4" x14ac:dyDescent="0.25">
      <c r="A118"/>
      <c r="B118"/>
      <c r="C118"/>
      <c r="D118"/>
    </row>
    <row r="119" spans="1:4" x14ac:dyDescent="0.25">
      <c r="A119"/>
      <c r="B119"/>
      <c r="C119"/>
      <c r="D119"/>
    </row>
    <row r="120" spans="1:4" x14ac:dyDescent="0.25">
      <c r="A120"/>
      <c r="B120"/>
      <c r="C120"/>
      <c r="D120"/>
    </row>
    <row r="121" spans="1:4" x14ac:dyDescent="0.25">
      <c r="A121"/>
      <c r="B121"/>
      <c r="C121"/>
      <c r="D121"/>
    </row>
    <row r="122" spans="1:4" x14ac:dyDescent="0.25">
      <c r="A122"/>
      <c r="B122"/>
      <c r="C122"/>
      <c r="D122"/>
    </row>
    <row r="123" spans="1:4" x14ac:dyDescent="0.25">
      <c r="A123"/>
      <c r="B123"/>
      <c r="C123"/>
      <c r="D123"/>
    </row>
    <row r="124" spans="1:4" x14ac:dyDescent="0.25">
      <c r="A124"/>
      <c r="B124"/>
      <c r="C124"/>
      <c r="D124"/>
    </row>
    <row r="125" spans="1:4" x14ac:dyDescent="0.25">
      <c r="A125"/>
      <c r="B125"/>
      <c r="C125"/>
      <c r="D125"/>
    </row>
    <row r="126" spans="1:4" x14ac:dyDescent="0.25">
      <c r="A126"/>
      <c r="B126"/>
      <c r="C126"/>
      <c r="D126"/>
    </row>
    <row r="127" spans="1:4" x14ac:dyDescent="0.25">
      <c r="A127"/>
      <c r="B127"/>
      <c r="C127"/>
      <c r="D127"/>
    </row>
    <row r="128" spans="1:4" x14ac:dyDescent="0.25">
      <c r="A128"/>
      <c r="B128"/>
      <c r="C128"/>
      <c r="D128"/>
    </row>
    <row r="129" spans="1:4" x14ac:dyDescent="0.25">
      <c r="A129"/>
      <c r="B129"/>
      <c r="C129"/>
      <c r="D129"/>
    </row>
    <row r="130" spans="1:4" x14ac:dyDescent="0.25">
      <c r="A130"/>
      <c r="B130"/>
      <c r="C130"/>
      <c r="D130"/>
    </row>
    <row r="131" spans="1:4" x14ac:dyDescent="0.25">
      <c r="A131"/>
      <c r="B131"/>
      <c r="C131"/>
      <c r="D131"/>
    </row>
    <row r="132" spans="1:4" x14ac:dyDescent="0.25">
      <c r="A132"/>
      <c r="B132"/>
      <c r="C132"/>
      <c r="D132"/>
    </row>
    <row r="133" spans="1:4" x14ac:dyDescent="0.25">
      <c r="A133"/>
      <c r="B133"/>
      <c r="C133"/>
      <c r="D133"/>
    </row>
    <row r="134" spans="1:4" x14ac:dyDescent="0.25">
      <c r="A134"/>
      <c r="B134"/>
      <c r="C134"/>
      <c r="D134"/>
    </row>
    <row r="135" spans="1:4" x14ac:dyDescent="0.25">
      <c r="A135"/>
      <c r="B135"/>
      <c r="C135"/>
      <c r="D135"/>
    </row>
    <row r="136" spans="1:4" x14ac:dyDescent="0.25">
      <c r="A136"/>
      <c r="B136"/>
      <c r="C136"/>
      <c r="D136"/>
    </row>
    <row r="137" spans="1:4" x14ac:dyDescent="0.25">
      <c r="A137"/>
      <c r="B137"/>
      <c r="C137"/>
      <c r="D137"/>
    </row>
    <row r="138" spans="1:4" x14ac:dyDescent="0.25">
      <c r="A138"/>
      <c r="B138"/>
      <c r="C138"/>
      <c r="D138"/>
    </row>
    <row r="139" spans="1:4" x14ac:dyDescent="0.25">
      <c r="A139"/>
      <c r="B139"/>
      <c r="C139"/>
      <c r="D139"/>
    </row>
    <row r="140" spans="1:4" x14ac:dyDescent="0.25">
      <c r="A140"/>
      <c r="B140"/>
      <c r="C140"/>
      <c r="D140"/>
    </row>
    <row r="141" spans="1:4" x14ac:dyDescent="0.25">
      <c r="A141"/>
      <c r="B141"/>
      <c r="C141"/>
      <c r="D141"/>
    </row>
    <row r="142" spans="1:4" x14ac:dyDescent="0.25">
      <c r="A142"/>
      <c r="B142"/>
      <c r="C142"/>
      <c r="D142"/>
    </row>
    <row r="143" spans="1:4" x14ac:dyDescent="0.25">
      <c r="A143"/>
      <c r="B143"/>
      <c r="C143"/>
      <c r="D143"/>
    </row>
    <row r="144" spans="1:4" x14ac:dyDescent="0.25">
      <c r="A144"/>
      <c r="B144"/>
      <c r="C144"/>
      <c r="D144"/>
    </row>
    <row r="145" spans="1:4" x14ac:dyDescent="0.25">
      <c r="A145"/>
      <c r="B145"/>
      <c r="C145"/>
      <c r="D145"/>
    </row>
    <row r="146" spans="1:4" x14ac:dyDescent="0.25">
      <c r="A146"/>
      <c r="B146"/>
      <c r="C146"/>
      <c r="D146"/>
    </row>
    <row r="147" spans="1:4" x14ac:dyDescent="0.25">
      <c r="A147"/>
      <c r="B147"/>
      <c r="C147"/>
      <c r="D147"/>
    </row>
    <row r="148" spans="1:4" x14ac:dyDescent="0.25">
      <c r="A148"/>
      <c r="B148"/>
      <c r="C148"/>
      <c r="D148"/>
    </row>
    <row r="149" spans="1:4" x14ac:dyDescent="0.25">
      <c r="A149"/>
      <c r="B149"/>
      <c r="C149"/>
      <c r="D149"/>
    </row>
    <row r="150" spans="1:4" x14ac:dyDescent="0.25">
      <c r="A150"/>
      <c r="B150"/>
      <c r="C150"/>
      <c r="D150"/>
    </row>
    <row r="151" spans="1:4" x14ac:dyDescent="0.25">
      <c r="A151"/>
      <c r="B151"/>
      <c r="C151"/>
      <c r="D151"/>
    </row>
    <row r="152" spans="1:4" x14ac:dyDescent="0.25">
      <c r="A152"/>
      <c r="B152"/>
      <c r="C152"/>
      <c r="D152"/>
    </row>
    <row r="153" spans="1:4" x14ac:dyDescent="0.25">
      <c r="A153"/>
      <c r="B153"/>
      <c r="C153"/>
      <c r="D153"/>
    </row>
    <row r="154" spans="1:4" x14ac:dyDescent="0.25">
      <c r="A154"/>
      <c r="B154"/>
      <c r="C154"/>
      <c r="D154"/>
    </row>
    <row r="155" spans="1:4" x14ac:dyDescent="0.25">
      <c r="A155"/>
      <c r="B155"/>
      <c r="C155"/>
      <c r="D155"/>
    </row>
    <row r="156" spans="1:4" x14ac:dyDescent="0.25">
      <c r="A156"/>
      <c r="B156"/>
      <c r="C156"/>
      <c r="D156"/>
    </row>
    <row r="157" spans="1:4" x14ac:dyDescent="0.25">
      <c r="A157"/>
      <c r="B157"/>
      <c r="C157"/>
      <c r="D157"/>
    </row>
    <row r="158" spans="1:4" x14ac:dyDescent="0.25">
      <c r="A158"/>
      <c r="B158"/>
      <c r="C158"/>
      <c r="D158"/>
    </row>
    <row r="159" spans="1:4" x14ac:dyDescent="0.25">
      <c r="A159"/>
      <c r="B159"/>
      <c r="C159"/>
      <c r="D159"/>
    </row>
    <row r="160" spans="1:4" x14ac:dyDescent="0.25">
      <c r="A160"/>
      <c r="B160"/>
      <c r="C160"/>
      <c r="D160"/>
    </row>
    <row r="161" spans="1:4" x14ac:dyDescent="0.25">
      <c r="A161"/>
      <c r="B161"/>
      <c r="C161"/>
      <c r="D161"/>
    </row>
    <row r="162" spans="1:4" x14ac:dyDescent="0.25">
      <c r="A162"/>
      <c r="B162"/>
      <c r="C162"/>
      <c r="D162"/>
    </row>
    <row r="163" spans="1:4" x14ac:dyDescent="0.25">
      <c r="A163"/>
      <c r="B163"/>
      <c r="C163"/>
      <c r="D163"/>
    </row>
    <row r="164" spans="1:4" x14ac:dyDescent="0.25">
      <c r="A164"/>
      <c r="B164"/>
      <c r="C164"/>
      <c r="D164"/>
    </row>
    <row r="165" spans="1:4" x14ac:dyDescent="0.25">
      <c r="A165"/>
      <c r="B165"/>
      <c r="C165"/>
      <c r="D165"/>
    </row>
    <row r="166" spans="1:4" x14ac:dyDescent="0.25">
      <c r="A166"/>
      <c r="B166"/>
      <c r="C166"/>
      <c r="D166"/>
    </row>
    <row r="167" spans="1:4" x14ac:dyDescent="0.25">
      <c r="A167"/>
      <c r="B167"/>
      <c r="C167"/>
      <c r="D167"/>
    </row>
    <row r="168" spans="1:4" x14ac:dyDescent="0.25">
      <c r="A168"/>
      <c r="B168"/>
      <c r="C168"/>
      <c r="D168"/>
    </row>
    <row r="169" spans="1:4" x14ac:dyDescent="0.25">
      <c r="A169"/>
      <c r="B169"/>
      <c r="C169"/>
      <c r="D169"/>
    </row>
    <row r="170" spans="1:4" x14ac:dyDescent="0.25">
      <c r="A170"/>
      <c r="B170"/>
      <c r="C170"/>
      <c r="D170"/>
    </row>
    <row r="171" spans="1:4" x14ac:dyDescent="0.25">
      <c r="A171"/>
      <c r="B171"/>
      <c r="C171"/>
      <c r="D171"/>
    </row>
    <row r="172" spans="1:4" x14ac:dyDescent="0.25">
      <c r="A172"/>
      <c r="B172"/>
      <c r="C172"/>
      <c r="D172"/>
    </row>
    <row r="173" spans="1:4" x14ac:dyDescent="0.25">
      <c r="A173"/>
      <c r="B173"/>
      <c r="C173"/>
      <c r="D173"/>
    </row>
    <row r="174" spans="1:4" x14ac:dyDescent="0.25">
      <c r="A174"/>
      <c r="B174"/>
      <c r="C174"/>
      <c r="D174"/>
    </row>
    <row r="175" spans="1:4" x14ac:dyDescent="0.25">
      <c r="A175"/>
      <c r="B175"/>
      <c r="C175"/>
      <c r="D175"/>
    </row>
    <row r="176" spans="1:4" x14ac:dyDescent="0.25">
      <c r="A176"/>
      <c r="B176"/>
      <c r="C176"/>
      <c r="D176"/>
    </row>
    <row r="177" spans="1:4" x14ac:dyDescent="0.25">
      <c r="A177"/>
      <c r="B177"/>
      <c r="C177"/>
      <c r="D177"/>
    </row>
    <row r="178" spans="1:4" x14ac:dyDescent="0.25">
      <c r="A178"/>
      <c r="B178"/>
      <c r="C178"/>
      <c r="D178"/>
    </row>
    <row r="179" spans="1:4" x14ac:dyDescent="0.25">
      <c r="A179"/>
      <c r="B179"/>
      <c r="C179"/>
      <c r="D179"/>
    </row>
    <row r="180" spans="1:4" x14ac:dyDescent="0.25">
      <c r="A180"/>
      <c r="B180"/>
      <c r="C180"/>
      <c r="D180"/>
    </row>
    <row r="181" spans="1:4" x14ac:dyDescent="0.25">
      <c r="A181"/>
      <c r="B181"/>
      <c r="C181"/>
      <c r="D181"/>
    </row>
    <row r="182" spans="1:4" x14ac:dyDescent="0.25">
      <c r="A182"/>
      <c r="B182"/>
      <c r="C182"/>
      <c r="D182"/>
    </row>
    <row r="183" spans="1:4" x14ac:dyDescent="0.25">
      <c r="A183"/>
      <c r="B183"/>
      <c r="C183"/>
      <c r="D183"/>
    </row>
    <row r="184" spans="1:4" x14ac:dyDescent="0.25">
      <c r="A184"/>
      <c r="B184"/>
      <c r="C184"/>
      <c r="D184"/>
    </row>
    <row r="185" spans="1:4" x14ac:dyDescent="0.25">
      <c r="A185"/>
      <c r="B185"/>
      <c r="C185"/>
      <c r="D185"/>
    </row>
    <row r="186" spans="1:4" x14ac:dyDescent="0.25">
      <c r="A186"/>
      <c r="B186"/>
      <c r="C186"/>
      <c r="D186"/>
    </row>
    <row r="187" spans="1:4" x14ac:dyDescent="0.25">
      <c r="A187"/>
      <c r="B187"/>
      <c r="C187"/>
      <c r="D187"/>
    </row>
    <row r="188" spans="1:4" x14ac:dyDescent="0.25">
      <c r="A188"/>
      <c r="B188"/>
      <c r="C188"/>
      <c r="D188"/>
    </row>
    <row r="189" spans="1:4" x14ac:dyDescent="0.25">
      <c r="A189"/>
      <c r="B189"/>
      <c r="C189"/>
      <c r="D189"/>
    </row>
    <row r="190" spans="1:4" x14ac:dyDescent="0.25">
      <c r="A190"/>
      <c r="B190"/>
      <c r="C190"/>
      <c r="D190"/>
    </row>
    <row r="191" spans="1:4" x14ac:dyDescent="0.25">
      <c r="A191"/>
      <c r="B191"/>
      <c r="C191"/>
      <c r="D191"/>
    </row>
    <row r="192" spans="1:4" x14ac:dyDescent="0.25">
      <c r="A192"/>
      <c r="B192"/>
      <c r="C192"/>
      <c r="D192"/>
    </row>
    <row r="193" spans="1:4" x14ac:dyDescent="0.25">
      <c r="A193"/>
      <c r="B193"/>
      <c r="C193"/>
      <c r="D193"/>
    </row>
    <row r="194" spans="1:4" x14ac:dyDescent="0.25">
      <c r="A194"/>
      <c r="B194"/>
      <c r="C194"/>
      <c r="D194"/>
    </row>
    <row r="195" spans="1:4" x14ac:dyDescent="0.25">
      <c r="A195"/>
      <c r="B195"/>
      <c r="C195"/>
      <c r="D195"/>
    </row>
    <row r="196" spans="1:4" x14ac:dyDescent="0.25">
      <c r="A196"/>
      <c r="B196"/>
      <c r="C196"/>
      <c r="D196"/>
    </row>
    <row r="197" spans="1:4" x14ac:dyDescent="0.25">
      <c r="A197"/>
      <c r="B197"/>
      <c r="C197"/>
      <c r="D197"/>
    </row>
    <row r="198" spans="1:4" x14ac:dyDescent="0.25">
      <c r="A198"/>
      <c r="B198"/>
      <c r="C198"/>
      <c r="D198"/>
    </row>
    <row r="199" spans="1:4" x14ac:dyDescent="0.25">
      <c r="A199"/>
      <c r="B199"/>
      <c r="C199"/>
      <c r="D199"/>
    </row>
    <row r="200" spans="1:4" x14ac:dyDescent="0.25">
      <c r="A200"/>
      <c r="B200"/>
      <c r="C200"/>
      <c r="D200"/>
    </row>
    <row r="201" spans="1:4" x14ac:dyDescent="0.25">
      <c r="A201"/>
      <c r="B201"/>
      <c r="C201"/>
      <c r="D201"/>
    </row>
    <row r="202" spans="1:4" x14ac:dyDescent="0.25">
      <c r="A202"/>
      <c r="B202"/>
      <c r="C202"/>
      <c r="D202"/>
    </row>
    <row r="203" spans="1:4" x14ac:dyDescent="0.25">
      <c r="A203"/>
      <c r="B203"/>
      <c r="C203"/>
      <c r="D203"/>
    </row>
    <row r="204" spans="1:4" x14ac:dyDescent="0.25">
      <c r="A204"/>
      <c r="B204"/>
      <c r="C204"/>
      <c r="D204"/>
    </row>
    <row r="205" spans="1:4" x14ac:dyDescent="0.25">
      <c r="A205"/>
      <c r="B205"/>
      <c r="C205"/>
      <c r="D205"/>
    </row>
    <row r="206" spans="1:4" x14ac:dyDescent="0.25">
      <c r="A206"/>
      <c r="B206"/>
      <c r="C206"/>
      <c r="D206"/>
    </row>
    <row r="207" spans="1:4" x14ac:dyDescent="0.25">
      <c r="A207"/>
      <c r="B207"/>
      <c r="C207"/>
      <c r="D207"/>
    </row>
    <row r="208" spans="1:4" x14ac:dyDescent="0.25">
      <c r="A208"/>
      <c r="B208"/>
      <c r="C208"/>
      <c r="D208"/>
    </row>
    <row r="209" spans="1:4" x14ac:dyDescent="0.25">
      <c r="A209"/>
      <c r="B209"/>
      <c r="C209"/>
      <c r="D209"/>
    </row>
    <row r="210" spans="1:4" x14ac:dyDescent="0.25">
      <c r="A210"/>
      <c r="B210"/>
      <c r="C210"/>
      <c r="D210"/>
    </row>
    <row r="211" spans="1:4" x14ac:dyDescent="0.25">
      <c r="A211"/>
      <c r="B211"/>
      <c r="C211"/>
      <c r="D211"/>
    </row>
    <row r="212" spans="1:4" x14ac:dyDescent="0.25">
      <c r="A212"/>
      <c r="B212"/>
      <c r="C212"/>
      <c r="D212"/>
    </row>
    <row r="213" spans="1:4" x14ac:dyDescent="0.25">
      <c r="A213"/>
      <c r="B213"/>
      <c r="C213"/>
      <c r="D213"/>
    </row>
    <row r="214" spans="1:4" x14ac:dyDescent="0.25">
      <c r="A214"/>
      <c r="B214"/>
      <c r="C214"/>
      <c r="D214"/>
    </row>
    <row r="215" spans="1:4" x14ac:dyDescent="0.25">
      <c r="A215"/>
      <c r="B215"/>
      <c r="C215"/>
      <c r="D215"/>
    </row>
    <row r="216" spans="1:4" x14ac:dyDescent="0.25">
      <c r="A216"/>
      <c r="B216"/>
      <c r="C216"/>
      <c r="D216"/>
    </row>
    <row r="217" spans="1:4" x14ac:dyDescent="0.25">
      <c r="A217"/>
      <c r="B217"/>
      <c r="C217"/>
      <c r="D217"/>
    </row>
    <row r="218" spans="1:4" x14ac:dyDescent="0.25">
      <c r="A218"/>
      <c r="B218"/>
      <c r="C218"/>
      <c r="D218"/>
    </row>
    <row r="219" spans="1:4" x14ac:dyDescent="0.25">
      <c r="A219"/>
      <c r="B219"/>
      <c r="C219"/>
      <c r="D219"/>
    </row>
    <row r="220" spans="1:4" x14ac:dyDescent="0.25">
      <c r="A220"/>
      <c r="B220"/>
      <c r="C220"/>
      <c r="D220"/>
    </row>
    <row r="221" spans="1:4" x14ac:dyDescent="0.25">
      <c r="A221"/>
      <c r="B221"/>
      <c r="C221"/>
      <c r="D221"/>
    </row>
    <row r="222" spans="1:4" x14ac:dyDescent="0.25">
      <c r="A222"/>
      <c r="B222"/>
      <c r="C222"/>
      <c r="D222"/>
    </row>
    <row r="223" spans="1:4" x14ac:dyDescent="0.25">
      <c r="A223"/>
      <c r="B223"/>
      <c r="C223"/>
      <c r="D223"/>
    </row>
    <row r="224" spans="1:4" x14ac:dyDescent="0.25">
      <c r="A224"/>
      <c r="B224"/>
      <c r="C224"/>
      <c r="D224"/>
    </row>
    <row r="225" spans="1:4" x14ac:dyDescent="0.25">
      <c r="A225"/>
      <c r="B225"/>
      <c r="C225"/>
      <c r="D225"/>
    </row>
    <row r="226" spans="1:4" x14ac:dyDescent="0.25">
      <c r="A226"/>
      <c r="B226"/>
      <c r="C226"/>
      <c r="D226"/>
    </row>
    <row r="227" spans="1:4" x14ac:dyDescent="0.25">
      <c r="A227"/>
      <c r="B227"/>
      <c r="C227"/>
      <c r="D227"/>
    </row>
    <row r="228" spans="1:4" x14ac:dyDescent="0.25">
      <c r="A228"/>
      <c r="B228"/>
      <c r="C228"/>
      <c r="D228"/>
    </row>
    <row r="229" spans="1:4" x14ac:dyDescent="0.25">
      <c r="A229"/>
      <c r="B229"/>
      <c r="C229"/>
      <c r="D229"/>
    </row>
    <row r="230" spans="1:4" x14ac:dyDescent="0.25">
      <c r="A230"/>
      <c r="B230"/>
      <c r="C230"/>
      <c r="D230"/>
    </row>
    <row r="231" spans="1:4" x14ac:dyDescent="0.25">
      <c r="A231"/>
      <c r="B231"/>
      <c r="C231"/>
      <c r="D231"/>
    </row>
    <row r="232" spans="1:4" x14ac:dyDescent="0.25">
      <c r="A232"/>
      <c r="B232"/>
      <c r="C232"/>
      <c r="D232"/>
    </row>
    <row r="233" spans="1:4" x14ac:dyDescent="0.25">
      <c r="A233"/>
      <c r="B233"/>
      <c r="C233"/>
      <c r="D233"/>
    </row>
    <row r="234" spans="1:4" x14ac:dyDescent="0.25">
      <c r="A234"/>
      <c r="B234"/>
      <c r="C234"/>
      <c r="D234"/>
    </row>
    <row r="235" spans="1:4" x14ac:dyDescent="0.25">
      <c r="A235"/>
      <c r="B235"/>
      <c r="C235"/>
      <c r="D235"/>
    </row>
    <row r="236" spans="1:4" x14ac:dyDescent="0.25">
      <c r="A236"/>
      <c r="B236"/>
      <c r="C236"/>
      <c r="D236"/>
    </row>
    <row r="237" spans="1:4" x14ac:dyDescent="0.25">
      <c r="A237"/>
      <c r="B237"/>
      <c r="C237"/>
      <c r="D237"/>
    </row>
    <row r="238" spans="1:4" x14ac:dyDescent="0.25">
      <c r="A238"/>
      <c r="B238"/>
      <c r="C238"/>
      <c r="D238"/>
    </row>
    <row r="239" spans="1:4" x14ac:dyDescent="0.25">
      <c r="A239"/>
      <c r="B239"/>
      <c r="C239"/>
      <c r="D239"/>
    </row>
    <row r="240" spans="1:4" x14ac:dyDescent="0.25">
      <c r="A240"/>
      <c r="B240"/>
      <c r="C240"/>
      <c r="D240"/>
    </row>
    <row r="241" spans="1:4" x14ac:dyDescent="0.25">
      <c r="A241"/>
      <c r="B241"/>
      <c r="C241"/>
      <c r="D241"/>
    </row>
    <row r="242" spans="1:4" x14ac:dyDescent="0.25">
      <c r="A242"/>
      <c r="B242"/>
      <c r="C242"/>
      <c r="D242"/>
    </row>
    <row r="243" spans="1:4" x14ac:dyDescent="0.25">
      <c r="A243"/>
      <c r="B243"/>
      <c r="C243"/>
      <c r="D243"/>
    </row>
    <row r="244" spans="1:4" x14ac:dyDescent="0.25">
      <c r="A244"/>
      <c r="B244"/>
      <c r="C244"/>
      <c r="D244"/>
    </row>
    <row r="245" spans="1:4" x14ac:dyDescent="0.25">
      <c r="A245"/>
      <c r="B245"/>
      <c r="C245"/>
      <c r="D245"/>
    </row>
    <row r="246" spans="1:4" x14ac:dyDescent="0.25">
      <c r="A246"/>
      <c r="B246"/>
      <c r="C246"/>
      <c r="D246"/>
    </row>
    <row r="247" spans="1:4" x14ac:dyDescent="0.25">
      <c r="A247"/>
      <c r="B247"/>
      <c r="C247"/>
      <c r="D247"/>
    </row>
    <row r="248" spans="1:4" x14ac:dyDescent="0.25">
      <c r="A248"/>
      <c r="B248"/>
      <c r="C248"/>
      <c r="D248"/>
    </row>
    <row r="249" spans="1:4" x14ac:dyDescent="0.25">
      <c r="A249"/>
      <c r="B249"/>
      <c r="C249"/>
      <c r="D249"/>
    </row>
    <row r="250" spans="1:4" x14ac:dyDescent="0.25">
      <c r="A250"/>
      <c r="B250"/>
      <c r="C250"/>
      <c r="D250"/>
    </row>
    <row r="251" spans="1:4" x14ac:dyDescent="0.25">
      <c r="A251"/>
      <c r="B251"/>
      <c r="C251"/>
      <c r="D251"/>
    </row>
    <row r="252" spans="1:4" x14ac:dyDescent="0.25">
      <c r="A252"/>
      <c r="B252"/>
      <c r="C252"/>
      <c r="D252"/>
    </row>
    <row r="253" spans="1:4" x14ac:dyDescent="0.25">
      <c r="A253"/>
      <c r="B253"/>
      <c r="C253"/>
      <c r="D253"/>
    </row>
    <row r="254" spans="1:4" x14ac:dyDescent="0.25">
      <c r="A254"/>
      <c r="B254"/>
      <c r="C254"/>
      <c r="D254"/>
    </row>
    <row r="255" spans="1:4" x14ac:dyDescent="0.25">
      <c r="A255"/>
      <c r="B255"/>
      <c r="C255"/>
      <c r="D255"/>
    </row>
    <row r="256" spans="1:4" x14ac:dyDescent="0.25">
      <c r="A256"/>
      <c r="B256"/>
      <c r="C256"/>
      <c r="D256"/>
    </row>
    <row r="257" spans="1:4" x14ac:dyDescent="0.25">
      <c r="A257"/>
      <c r="B257"/>
      <c r="C257"/>
      <c r="D257"/>
    </row>
    <row r="258" spans="1:4" x14ac:dyDescent="0.25">
      <c r="A258"/>
      <c r="B258"/>
      <c r="C258"/>
      <c r="D258"/>
    </row>
    <row r="259" spans="1:4" x14ac:dyDescent="0.25">
      <c r="A259"/>
      <c r="B259"/>
      <c r="C259"/>
      <c r="D259"/>
    </row>
    <row r="260" spans="1:4" x14ac:dyDescent="0.25">
      <c r="A260"/>
      <c r="B260"/>
      <c r="C260"/>
      <c r="D260"/>
    </row>
    <row r="261" spans="1:4" x14ac:dyDescent="0.25">
      <c r="A261"/>
      <c r="B261"/>
      <c r="C261"/>
      <c r="D261"/>
    </row>
    <row r="262" spans="1:4" x14ac:dyDescent="0.25">
      <c r="A262"/>
      <c r="B262"/>
      <c r="C262"/>
      <c r="D262"/>
    </row>
    <row r="263" spans="1:4" x14ac:dyDescent="0.25">
      <c r="A263"/>
      <c r="B263"/>
      <c r="C263"/>
      <c r="D263"/>
    </row>
    <row r="264" spans="1:4" x14ac:dyDescent="0.25">
      <c r="A264"/>
      <c r="B264"/>
      <c r="C264"/>
      <c r="D264"/>
    </row>
    <row r="265" spans="1:4" x14ac:dyDescent="0.25">
      <c r="A265"/>
      <c r="B265"/>
      <c r="C265"/>
      <c r="D265"/>
    </row>
    <row r="266" spans="1:4" x14ac:dyDescent="0.25">
      <c r="A266"/>
      <c r="B266"/>
      <c r="C266"/>
      <c r="D266"/>
    </row>
    <row r="267" spans="1:4" x14ac:dyDescent="0.25">
      <c r="A267"/>
      <c r="B267"/>
      <c r="C267"/>
      <c r="D267"/>
    </row>
    <row r="268" spans="1:4" x14ac:dyDescent="0.25">
      <c r="A268"/>
      <c r="B268"/>
      <c r="C268"/>
      <c r="D268"/>
    </row>
    <row r="269" spans="1:4" x14ac:dyDescent="0.25">
      <c r="A269"/>
      <c r="B269"/>
      <c r="C269"/>
      <c r="D269"/>
    </row>
    <row r="270" spans="1:4" x14ac:dyDescent="0.25">
      <c r="A270"/>
      <c r="B270"/>
      <c r="C270"/>
      <c r="D270"/>
    </row>
    <row r="271" spans="1:4" x14ac:dyDescent="0.25">
      <c r="A271"/>
      <c r="B271"/>
      <c r="C271"/>
      <c r="D271"/>
    </row>
    <row r="272" spans="1:4" x14ac:dyDescent="0.25">
      <c r="A272"/>
      <c r="B272"/>
      <c r="C272"/>
      <c r="D272"/>
    </row>
    <row r="273" spans="1:4" x14ac:dyDescent="0.25">
      <c r="A273"/>
      <c r="B273"/>
      <c r="C273"/>
      <c r="D273"/>
    </row>
    <row r="274" spans="1:4" x14ac:dyDescent="0.25">
      <c r="A274"/>
      <c r="B274"/>
      <c r="C274"/>
      <c r="D274"/>
    </row>
    <row r="275" spans="1:4" x14ac:dyDescent="0.25">
      <c r="A275"/>
      <c r="B275"/>
      <c r="C275"/>
      <c r="D275"/>
    </row>
    <row r="276" spans="1:4" x14ac:dyDescent="0.25">
      <c r="A276"/>
      <c r="B276"/>
      <c r="C276"/>
      <c r="D276"/>
    </row>
    <row r="277" spans="1:4" x14ac:dyDescent="0.25">
      <c r="A277"/>
      <c r="B277"/>
      <c r="C277"/>
      <c r="D277"/>
    </row>
    <row r="278" spans="1:4" x14ac:dyDescent="0.25">
      <c r="A278"/>
      <c r="B278"/>
      <c r="C278"/>
      <c r="D278"/>
    </row>
    <row r="279" spans="1:4" x14ac:dyDescent="0.25">
      <c r="A279"/>
      <c r="B279"/>
      <c r="C279"/>
      <c r="D279"/>
    </row>
    <row r="280" spans="1:4" x14ac:dyDescent="0.25">
      <c r="A280"/>
      <c r="B280"/>
      <c r="C280"/>
      <c r="D280"/>
    </row>
    <row r="281" spans="1:4" x14ac:dyDescent="0.25">
      <c r="A281"/>
      <c r="B281"/>
      <c r="C281"/>
      <c r="D281"/>
    </row>
    <row r="282" spans="1:4" x14ac:dyDescent="0.25">
      <c r="A282"/>
      <c r="B282"/>
      <c r="C282"/>
      <c r="D282"/>
    </row>
    <row r="283" spans="1:4" x14ac:dyDescent="0.25">
      <c r="A283"/>
      <c r="B283"/>
      <c r="C283"/>
      <c r="D283"/>
    </row>
    <row r="284" spans="1:4" x14ac:dyDescent="0.25">
      <c r="A284"/>
      <c r="B284"/>
      <c r="C284"/>
      <c r="D284"/>
    </row>
    <row r="285" spans="1:4" x14ac:dyDescent="0.25">
      <c r="A285"/>
      <c r="B285"/>
      <c r="C285"/>
      <c r="D285"/>
    </row>
    <row r="286" spans="1:4" x14ac:dyDescent="0.25">
      <c r="A286"/>
      <c r="B286"/>
      <c r="C286"/>
      <c r="D286"/>
    </row>
    <row r="287" spans="1:4" x14ac:dyDescent="0.25">
      <c r="A287"/>
      <c r="B287"/>
      <c r="C287"/>
      <c r="D287"/>
    </row>
    <row r="288" spans="1:4" x14ac:dyDescent="0.25">
      <c r="A288"/>
      <c r="B288"/>
      <c r="C288"/>
      <c r="D288"/>
    </row>
    <row r="289" spans="1:4" x14ac:dyDescent="0.25">
      <c r="A289"/>
      <c r="B289"/>
      <c r="C289"/>
      <c r="D289"/>
    </row>
    <row r="290" spans="1:4" x14ac:dyDescent="0.25">
      <c r="A290"/>
      <c r="B290"/>
      <c r="C290"/>
      <c r="D290"/>
    </row>
    <row r="291" spans="1:4" x14ac:dyDescent="0.25">
      <c r="A291"/>
      <c r="B291"/>
      <c r="C291"/>
      <c r="D291"/>
    </row>
    <row r="292" spans="1:4" x14ac:dyDescent="0.25">
      <c r="A292"/>
      <c r="B292"/>
      <c r="C292"/>
      <c r="D292"/>
    </row>
    <row r="293" spans="1:4" x14ac:dyDescent="0.25">
      <c r="A293"/>
      <c r="B293"/>
      <c r="C293"/>
      <c r="D293"/>
    </row>
    <row r="294" spans="1:4" x14ac:dyDescent="0.25">
      <c r="A294"/>
      <c r="B294"/>
      <c r="C294"/>
      <c r="D294"/>
    </row>
    <row r="295" spans="1:4" x14ac:dyDescent="0.25">
      <c r="A295"/>
      <c r="B295"/>
      <c r="C295"/>
      <c r="D295"/>
    </row>
    <row r="296" spans="1:4" x14ac:dyDescent="0.25">
      <c r="A296"/>
      <c r="B296"/>
      <c r="C296"/>
      <c r="D296"/>
    </row>
    <row r="297" spans="1:4" x14ac:dyDescent="0.25">
      <c r="A297"/>
      <c r="B297"/>
      <c r="C297"/>
      <c r="D297"/>
    </row>
    <row r="298" spans="1:4" x14ac:dyDescent="0.25">
      <c r="A298"/>
      <c r="B298"/>
      <c r="C298"/>
      <c r="D298"/>
    </row>
    <row r="299" spans="1:4" x14ac:dyDescent="0.25">
      <c r="A299"/>
      <c r="B299"/>
      <c r="C299"/>
      <c r="D299"/>
    </row>
    <row r="300" spans="1:4" x14ac:dyDescent="0.25">
      <c r="A300"/>
      <c r="B300"/>
      <c r="C300"/>
      <c r="D300"/>
    </row>
    <row r="301" spans="1:4" x14ac:dyDescent="0.25">
      <c r="A301"/>
      <c r="B301"/>
      <c r="C301"/>
      <c r="D301"/>
    </row>
    <row r="302" spans="1:4" x14ac:dyDescent="0.25">
      <c r="A302"/>
      <c r="B302"/>
      <c r="C302"/>
      <c r="D302"/>
    </row>
    <row r="303" spans="1:4" x14ac:dyDescent="0.25">
      <c r="A303"/>
      <c r="B303"/>
      <c r="C303"/>
      <c r="D303"/>
    </row>
    <row r="304" spans="1:4" x14ac:dyDescent="0.25">
      <c r="A304"/>
      <c r="B304"/>
      <c r="C304"/>
      <c r="D304"/>
    </row>
    <row r="305" spans="1:4" x14ac:dyDescent="0.25">
      <c r="A305"/>
      <c r="B305"/>
      <c r="C305"/>
      <c r="D305"/>
    </row>
    <row r="306" spans="1:4" x14ac:dyDescent="0.25">
      <c r="A306"/>
      <c r="B306"/>
      <c r="C306"/>
      <c r="D306"/>
    </row>
    <row r="307" spans="1:4" x14ac:dyDescent="0.25">
      <c r="A307"/>
      <c r="B307"/>
      <c r="C307"/>
      <c r="D307"/>
    </row>
    <row r="308" spans="1:4" x14ac:dyDescent="0.25">
      <c r="A308"/>
      <c r="B308"/>
      <c r="C308"/>
      <c r="D308"/>
    </row>
    <row r="309" spans="1:4" x14ac:dyDescent="0.25">
      <c r="A309"/>
      <c r="B309"/>
      <c r="C309"/>
      <c r="D309"/>
    </row>
    <row r="310" spans="1:4" x14ac:dyDescent="0.25">
      <c r="A310"/>
      <c r="B310"/>
      <c r="C310"/>
      <c r="D310"/>
    </row>
    <row r="311" spans="1:4" x14ac:dyDescent="0.25">
      <c r="A311"/>
      <c r="B311"/>
      <c r="C311"/>
      <c r="D311"/>
    </row>
    <row r="312" spans="1:4" x14ac:dyDescent="0.25">
      <c r="A312"/>
      <c r="B312"/>
      <c r="C312"/>
      <c r="D312"/>
    </row>
    <row r="313" spans="1:4" x14ac:dyDescent="0.25">
      <c r="A313"/>
      <c r="B313"/>
      <c r="C313"/>
      <c r="D313"/>
    </row>
    <row r="314" spans="1:4" x14ac:dyDescent="0.25">
      <c r="A314"/>
      <c r="B314"/>
      <c r="C314"/>
      <c r="D314"/>
    </row>
    <row r="315" spans="1:4" x14ac:dyDescent="0.25">
      <c r="A315"/>
      <c r="B315"/>
      <c r="C315"/>
      <c r="D315"/>
    </row>
    <row r="316" spans="1:4" x14ac:dyDescent="0.25">
      <c r="A316"/>
      <c r="B316"/>
      <c r="C316"/>
      <c r="D316"/>
    </row>
    <row r="317" spans="1:4" x14ac:dyDescent="0.25">
      <c r="A317"/>
      <c r="B317"/>
      <c r="C317"/>
      <c r="D317"/>
    </row>
    <row r="318" spans="1:4" x14ac:dyDescent="0.25">
      <c r="A318"/>
      <c r="B318"/>
      <c r="C318"/>
      <c r="D318"/>
    </row>
    <row r="319" spans="1:4" x14ac:dyDescent="0.25">
      <c r="A319"/>
      <c r="B319"/>
      <c r="C319"/>
      <c r="D319"/>
    </row>
    <row r="320" spans="1:4" x14ac:dyDescent="0.25">
      <c r="A320"/>
      <c r="B320"/>
      <c r="C320"/>
      <c r="D320"/>
    </row>
    <row r="321" spans="1:4" x14ac:dyDescent="0.25">
      <c r="A321"/>
      <c r="B321"/>
      <c r="C321"/>
      <c r="D321"/>
    </row>
    <row r="322" spans="1:4" x14ac:dyDescent="0.25">
      <c r="A322"/>
      <c r="B322"/>
      <c r="C322"/>
      <c r="D322"/>
    </row>
    <row r="323" spans="1:4" x14ac:dyDescent="0.25">
      <c r="A323"/>
      <c r="B323"/>
      <c r="C323"/>
      <c r="D323"/>
    </row>
    <row r="324" spans="1:4" x14ac:dyDescent="0.25">
      <c r="A324"/>
      <c r="B324"/>
      <c r="C324"/>
      <c r="D324"/>
    </row>
    <row r="325" spans="1:4" x14ac:dyDescent="0.25">
      <c r="A325"/>
      <c r="B325"/>
      <c r="C325"/>
      <c r="D325"/>
    </row>
    <row r="326" spans="1:4" x14ac:dyDescent="0.25">
      <c r="A326"/>
      <c r="B326"/>
      <c r="C326"/>
      <c r="D326"/>
    </row>
    <row r="327" spans="1:4" x14ac:dyDescent="0.25">
      <c r="A327"/>
      <c r="B327"/>
      <c r="C327"/>
      <c r="D327"/>
    </row>
    <row r="328" spans="1:4" x14ac:dyDescent="0.25">
      <c r="A328"/>
      <c r="B328"/>
      <c r="C328"/>
      <c r="D328"/>
    </row>
    <row r="329" spans="1:4" x14ac:dyDescent="0.25">
      <c r="A329"/>
      <c r="B329"/>
      <c r="C329"/>
      <c r="D329"/>
    </row>
    <row r="330" spans="1:4" x14ac:dyDescent="0.25">
      <c r="A330"/>
      <c r="B330"/>
      <c r="C330"/>
      <c r="D330"/>
    </row>
    <row r="331" spans="1:4" x14ac:dyDescent="0.25">
      <c r="A331"/>
      <c r="B331"/>
      <c r="C331"/>
      <c r="D331"/>
    </row>
    <row r="332" spans="1:4" x14ac:dyDescent="0.25">
      <c r="A332"/>
      <c r="B332"/>
      <c r="C332"/>
      <c r="D332"/>
    </row>
    <row r="333" spans="1:4" x14ac:dyDescent="0.25">
      <c r="A333"/>
      <c r="B333"/>
      <c r="C333"/>
      <c r="D333"/>
    </row>
    <row r="334" spans="1:4" x14ac:dyDescent="0.25">
      <c r="A334"/>
      <c r="B334"/>
      <c r="C334"/>
      <c r="D334"/>
    </row>
    <row r="335" spans="1:4" x14ac:dyDescent="0.25">
      <c r="A335"/>
      <c r="B335"/>
      <c r="C335"/>
      <c r="D335"/>
    </row>
    <row r="336" spans="1:4" x14ac:dyDescent="0.25">
      <c r="A336"/>
      <c r="B336"/>
      <c r="C336"/>
      <c r="D336"/>
    </row>
    <row r="337" spans="1:4" x14ac:dyDescent="0.25">
      <c r="A337"/>
      <c r="B337"/>
      <c r="C337"/>
      <c r="D337"/>
    </row>
  </sheetData>
  <autoFilter ref="A1:H73"/>
  <sortState ref="A2:A341">
    <sortCondition ref="A1"/>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6"/>
  <sheetViews>
    <sheetView showGridLines="0" zoomScale="90" zoomScaleNormal="90" workbookViewId="0">
      <selection activeCell="C23" sqref="C23"/>
    </sheetView>
  </sheetViews>
  <sheetFormatPr defaultRowHeight="15.75" x14ac:dyDescent="0.25"/>
  <cols>
    <col min="1" max="1" width="2.7109375" style="43" customWidth="1"/>
    <col min="2" max="3" width="70.7109375" style="43" customWidth="1"/>
    <col min="4" max="4" width="5.7109375" style="43" customWidth="1"/>
    <col min="5" max="6" width="70.7109375" style="43" customWidth="1"/>
    <col min="7" max="7" width="5.7109375" style="43" customWidth="1"/>
    <col min="8" max="9" width="70.7109375" style="43" customWidth="1"/>
    <col min="10" max="10" width="5.7109375" style="43" customWidth="1"/>
    <col min="11" max="12" width="70.7109375" style="43" customWidth="1"/>
    <col min="13" max="13" width="5.7109375" style="43" customWidth="1"/>
    <col min="14" max="15" width="70.7109375" style="43" hidden="1" customWidth="1"/>
    <col min="16" max="16384" width="9.140625" style="43"/>
  </cols>
  <sheetData>
    <row r="1" spans="2:15" ht="20.100000000000001" customHeight="1" x14ac:dyDescent="0.25">
      <c r="B1" s="405" t="s">
        <v>109</v>
      </c>
      <c r="C1" s="405" t="s">
        <v>110</v>
      </c>
      <c r="E1" s="405" t="s">
        <v>111</v>
      </c>
      <c r="F1" s="405" t="s">
        <v>77</v>
      </c>
    </row>
    <row r="2" spans="2:15" ht="16.5" thickBot="1" x14ac:dyDescent="0.3"/>
    <row r="3" spans="2:15" ht="27" thickBot="1" x14ac:dyDescent="0.3">
      <c r="B3" s="224" t="s">
        <v>41</v>
      </c>
      <c r="C3" s="220">
        <f>SUM(C5:C26)</f>
        <v>26743917.640000001</v>
      </c>
      <c r="E3" s="224" t="s">
        <v>42</v>
      </c>
      <c r="F3" s="220">
        <f>SUM(F5:F26)</f>
        <v>93821233.04400003</v>
      </c>
      <c r="H3" s="224" t="s">
        <v>43</v>
      </c>
      <c r="I3" s="220">
        <f>SUM(I5:I26)</f>
        <v>15615095.670000002</v>
      </c>
      <c r="K3" s="224" t="s">
        <v>44</v>
      </c>
      <c r="L3" s="220">
        <f>SUM(L5:L26)</f>
        <v>16704608.329999996</v>
      </c>
      <c r="N3" s="224" t="s">
        <v>81</v>
      </c>
      <c r="O3" s="220">
        <f>SUM(O5:O26)</f>
        <v>0</v>
      </c>
    </row>
    <row r="4" spans="2:15" ht="18.75" x14ac:dyDescent="0.25">
      <c r="B4" s="46" t="s">
        <v>102</v>
      </c>
      <c r="C4" s="47" t="s">
        <v>88</v>
      </c>
      <c r="E4" s="46" t="s">
        <v>73</v>
      </c>
      <c r="F4" s="47" t="s">
        <v>74</v>
      </c>
      <c r="H4" s="46" t="s">
        <v>73</v>
      </c>
      <c r="I4" s="47" t="s">
        <v>74</v>
      </c>
      <c r="K4" s="46" t="s">
        <v>73</v>
      </c>
      <c r="L4" s="47" t="s">
        <v>74</v>
      </c>
      <c r="N4" s="46" t="s">
        <v>73</v>
      </c>
      <c r="O4" s="47" t="s">
        <v>74</v>
      </c>
    </row>
    <row r="5" spans="2:15" x14ac:dyDescent="0.25">
      <c r="B5" s="44" t="s">
        <v>38</v>
      </c>
      <c r="C5" s="48">
        <f>'1º Trimestre'!E16</f>
        <v>14948307.34</v>
      </c>
      <c r="E5" s="44" t="s">
        <v>38</v>
      </c>
      <c r="F5" s="48">
        <f>'2º Trimestre'!E16</f>
        <v>80152442.320000008</v>
      </c>
      <c r="H5" s="44" t="s">
        <v>38</v>
      </c>
      <c r="I5" s="48">
        <f>'3º Trimestre'!E16</f>
        <v>11666509.890000001</v>
      </c>
      <c r="K5" s="44" t="s">
        <v>38</v>
      </c>
      <c r="L5" s="48">
        <f>'4º Trimestre'!E16</f>
        <v>1779252.5</v>
      </c>
      <c r="N5" s="44" t="s">
        <v>38</v>
      </c>
      <c r="O5" s="48">
        <f>'Sem Data'!E16</f>
        <v>0</v>
      </c>
    </row>
    <row r="6" spans="2:15" x14ac:dyDescent="0.25">
      <c r="B6" s="44" t="s">
        <v>48</v>
      </c>
      <c r="C6" s="48">
        <f>'1º Trimestre'!E40</f>
        <v>6471541.9199999999</v>
      </c>
      <c r="E6" s="44" t="s">
        <v>48</v>
      </c>
      <c r="F6" s="48">
        <f>'2º Trimestre'!E58</f>
        <v>4643956.2139999997</v>
      </c>
      <c r="H6" s="44" t="s">
        <v>48</v>
      </c>
      <c r="I6" s="48">
        <f>'3º Trimestre'!E33</f>
        <v>1180336.94</v>
      </c>
      <c r="K6" s="44" t="s">
        <v>48</v>
      </c>
      <c r="L6" s="48">
        <f>'4º Trimestre'!E48</f>
        <v>6056821.1199999992</v>
      </c>
      <c r="N6" s="44" t="s">
        <v>48</v>
      </c>
      <c r="O6" s="48">
        <f>'Sem Data'!E40</f>
        <v>0</v>
      </c>
    </row>
    <row r="7" spans="2:15" x14ac:dyDescent="0.25">
      <c r="B7" s="44" t="s">
        <v>51</v>
      </c>
      <c r="C7" s="48">
        <f>'1º Trimestre'!E59</f>
        <v>1326270.74</v>
      </c>
      <c r="E7" s="44" t="s">
        <v>51</v>
      </c>
      <c r="F7" s="48">
        <f>'2º Trimestre'!E77</f>
        <v>4067819.37</v>
      </c>
      <c r="H7" s="44" t="s">
        <v>51</v>
      </c>
      <c r="I7" s="48">
        <f>'3º Trimestre'!E52</f>
        <v>854607.72</v>
      </c>
      <c r="K7" s="44" t="s">
        <v>51</v>
      </c>
      <c r="L7" s="48">
        <f>'4º Trimestre'!E81</f>
        <v>2982452.8399999994</v>
      </c>
      <c r="N7" s="44" t="s">
        <v>51</v>
      </c>
      <c r="O7" s="48">
        <f>'Sem Data'!E54</f>
        <v>0</v>
      </c>
    </row>
    <row r="8" spans="2:15" x14ac:dyDescent="0.25">
      <c r="B8" s="44" t="s">
        <v>37</v>
      </c>
      <c r="C8" s="49">
        <f>'1º Trimestre'!E73</f>
        <v>0</v>
      </c>
      <c r="E8" s="44" t="s">
        <v>37</v>
      </c>
      <c r="F8" s="49">
        <f>'2º Trimestre'!E91</f>
        <v>0</v>
      </c>
      <c r="H8" s="44" t="s">
        <v>37</v>
      </c>
      <c r="I8" s="49">
        <f>'3º Trimestre'!E84</f>
        <v>181551.31000000003</v>
      </c>
      <c r="K8" s="44" t="s">
        <v>37</v>
      </c>
      <c r="L8" s="49">
        <f>'4º Trimestre'!E95</f>
        <v>0</v>
      </c>
      <c r="N8" s="44" t="s">
        <v>37</v>
      </c>
      <c r="O8" s="49">
        <f>'Sem Data'!E68</f>
        <v>0</v>
      </c>
    </row>
    <row r="9" spans="2:15" x14ac:dyDescent="0.25">
      <c r="B9" s="44" t="s">
        <v>54</v>
      </c>
      <c r="C9" s="49">
        <f>'1º Trimestre'!E82</f>
        <v>0</v>
      </c>
      <c r="E9" s="44" t="s">
        <v>54</v>
      </c>
      <c r="F9" s="49">
        <f>'2º Trimestre'!E105</f>
        <v>0</v>
      </c>
      <c r="H9" s="44" t="s">
        <v>54</v>
      </c>
      <c r="I9" s="49">
        <f>'3º Trimestre'!E93</f>
        <v>0</v>
      </c>
      <c r="K9" s="44" t="s">
        <v>54</v>
      </c>
      <c r="L9" s="49">
        <f>'4º Trimestre'!E104</f>
        <v>0</v>
      </c>
      <c r="N9" s="44" t="s">
        <v>54</v>
      </c>
      <c r="O9" s="49">
        <f>'Sem Data'!E77</f>
        <v>0</v>
      </c>
    </row>
    <row r="10" spans="2:15" x14ac:dyDescent="0.25">
      <c r="B10" s="44" t="s">
        <v>24</v>
      </c>
      <c r="C10" s="49">
        <f>'1º Trimestre'!E91</f>
        <v>0</v>
      </c>
      <c r="E10" s="44" t="s">
        <v>24</v>
      </c>
      <c r="F10" s="49">
        <f>'2º Trimestre'!E114</f>
        <v>0</v>
      </c>
      <c r="H10" s="44" t="s">
        <v>24</v>
      </c>
      <c r="I10" s="49">
        <f>'3º Trimestre'!E102</f>
        <v>0</v>
      </c>
      <c r="K10" s="44" t="s">
        <v>24</v>
      </c>
      <c r="L10" s="49">
        <f>'4º Trimestre'!E113</f>
        <v>0</v>
      </c>
      <c r="N10" s="44" t="s">
        <v>24</v>
      </c>
      <c r="O10" s="49">
        <f>'Sem Data'!E86</f>
        <v>0</v>
      </c>
    </row>
    <row r="11" spans="2:15" x14ac:dyDescent="0.25">
      <c r="B11" s="44" t="s">
        <v>26</v>
      </c>
      <c r="C11" s="49">
        <f>'1º Trimestre'!E102</f>
        <v>76500</v>
      </c>
      <c r="E11" s="44" t="s">
        <v>26</v>
      </c>
      <c r="F11" s="49">
        <f>'2º Trimestre'!E123</f>
        <v>319048</v>
      </c>
      <c r="H11" s="44" t="s">
        <v>26</v>
      </c>
      <c r="I11" s="49">
        <f>'3º Trimestre'!E111</f>
        <v>0</v>
      </c>
      <c r="K11" s="44" t="s">
        <v>26</v>
      </c>
      <c r="L11" s="49">
        <f>'4º Trimestre'!E122</f>
        <v>67719.5</v>
      </c>
      <c r="N11" s="44" t="s">
        <v>26</v>
      </c>
      <c r="O11" s="49">
        <f>'Sem Data'!E95</f>
        <v>0</v>
      </c>
    </row>
    <row r="12" spans="2:15" x14ac:dyDescent="0.25">
      <c r="B12" s="44" t="s">
        <v>25</v>
      </c>
      <c r="C12" s="49">
        <f>'1º Trimestre'!E111</f>
        <v>59800</v>
      </c>
      <c r="E12" s="44" t="s">
        <v>25</v>
      </c>
      <c r="F12" s="49">
        <f>'2º Trimestre'!E144</f>
        <v>0</v>
      </c>
      <c r="H12" s="44" t="s">
        <v>25</v>
      </c>
      <c r="I12" s="49">
        <f>'3º Trimestre'!E124</f>
        <v>25370.05</v>
      </c>
      <c r="K12" s="44" t="s">
        <v>25</v>
      </c>
      <c r="L12" s="49">
        <f>'4º Trimestre'!E131</f>
        <v>0</v>
      </c>
      <c r="N12" s="44" t="s">
        <v>25</v>
      </c>
      <c r="O12" s="49">
        <f>'Sem Data'!E104</f>
        <v>0</v>
      </c>
    </row>
    <row r="13" spans="2:15" x14ac:dyDescent="0.25">
      <c r="B13" s="44" t="s">
        <v>855</v>
      </c>
      <c r="C13" s="49">
        <f>'1º Trimestre'!E120</f>
        <v>0</v>
      </c>
      <c r="E13" s="44" t="s">
        <v>855</v>
      </c>
      <c r="F13" s="49">
        <f>'2º Trimestre'!E153</f>
        <v>658604</v>
      </c>
      <c r="H13" s="44" t="s">
        <v>855</v>
      </c>
      <c r="I13" s="49">
        <f>'3º Trimestre'!E133</f>
        <v>168000</v>
      </c>
      <c r="K13" s="44" t="s">
        <v>855</v>
      </c>
      <c r="L13" s="49">
        <f>'4º Trimestre'!E140</f>
        <v>115200</v>
      </c>
      <c r="N13" s="44" t="s">
        <v>75</v>
      </c>
      <c r="O13" s="49">
        <f>'Sem Data'!E113</f>
        <v>0</v>
      </c>
    </row>
    <row r="14" spans="2:15" x14ac:dyDescent="0.25">
      <c r="B14" s="44" t="s">
        <v>59</v>
      </c>
      <c r="C14" s="49">
        <f>'1º Trimestre'!E129</f>
        <v>188595.79</v>
      </c>
      <c r="E14" s="44" t="s">
        <v>59</v>
      </c>
      <c r="F14" s="49">
        <f>'2º Trimestre'!E162</f>
        <v>0</v>
      </c>
      <c r="H14" s="44" t="s">
        <v>59</v>
      </c>
      <c r="I14" s="49">
        <f>'3º Trimestre'!E142</f>
        <v>1500</v>
      </c>
      <c r="K14" s="44" t="s">
        <v>59</v>
      </c>
      <c r="L14" s="49">
        <f>'4º Trimestre'!E149</f>
        <v>283105.59999999998</v>
      </c>
      <c r="N14" s="44" t="s">
        <v>59</v>
      </c>
      <c r="O14" s="49">
        <f>'Sem Data'!E122</f>
        <v>0</v>
      </c>
    </row>
    <row r="15" spans="2:15" x14ac:dyDescent="0.25">
      <c r="B15" s="44" t="s">
        <v>27</v>
      </c>
      <c r="C15" s="49">
        <f>'1º Trimestre'!E138</f>
        <v>0</v>
      </c>
      <c r="E15" s="44" t="s">
        <v>27</v>
      </c>
      <c r="F15" s="49">
        <f>'2º Trimestre'!E171</f>
        <v>15300</v>
      </c>
      <c r="H15" s="44" t="s">
        <v>27</v>
      </c>
      <c r="I15" s="49">
        <f>'3º Trimestre'!E151</f>
        <v>308594</v>
      </c>
      <c r="K15" s="44" t="s">
        <v>27</v>
      </c>
      <c r="L15" s="49">
        <f>'4º Trimestre'!E158</f>
        <v>30000</v>
      </c>
      <c r="N15" s="44" t="s">
        <v>27</v>
      </c>
      <c r="O15" s="49">
        <f>'Sem Data'!E131</f>
        <v>0</v>
      </c>
    </row>
    <row r="16" spans="2:15" x14ac:dyDescent="0.25">
      <c r="B16" s="44" t="s">
        <v>28</v>
      </c>
      <c r="C16" s="49">
        <f>'1º Trimestre'!E174</f>
        <v>93818.19</v>
      </c>
      <c r="E16" s="44" t="s">
        <v>28</v>
      </c>
      <c r="F16" s="49">
        <f>'2º Trimestre'!E226</f>
        <v>321778.90000000002</v>
      </c>
      <c r="H16" s="44" t="s">
        <v>28</v>
      </c>
      <c r="I16" s="49">
        <f>'3º Trimestre'!E185</f>
        <v>70117.149999999994</v>
      </c>
      <c r="K16" s="44" t="s">
        <v>28</v>
      </c>
      <c r="L16" s="49">
        <f>'4º Trimestre'!E178</f>
        <v>62070.28</v>
      </c>
      <c r="N16" s="44" t="s">
        <v>28</v>
      </c>
      <c r="O16" s="49">
        <f>'Sem Data'!E145</f>
        <v>0</v>
      </c>
    </row>
    <row r="17" spans="2:15" x14ac:dyDescent="0.25">
      <c r="B17" s="44" t="s">
        <v>29</v>
      </c>
      <c r="C17" s="49">
        <f>'1º Trimestre'!E183</f>
        <v>0</v>
      </c>
      <c r="E17" s="44" t="s">
        <v>29</v>
      </c>
      <c r="F17" s="49">
        <f>'2º Trimestre'!E235</f>
        <v>0</v>
      </c>
      <c r="H17" s="44" t="s">
        <v>29</v>
      </c>
      <c r="I17" s="49">
        <f>'3º Trimestre'!E200</f>
        <v>15000</v>
      </c>
      <c r="K17" s="44" t="s">
        <v>29</v>
      </c>
      <c r="L17" s="49">
        <f>'4º Trimestre'!E187</f>
        <v>0</v>
      </c>
      <c r="N17" s="44" t="s">
        <v>29</v>
      </c>
      <c r="O17" s="49">
        <f>'Sem Data'!E154</f>
        <v>0</v>
      </c>
    </row>
    <row r="18" spans="2:15" x14ac:dyDescent="0.25">
      <c r="B18" s="44" t="s">
        <v>76</v>
      </c>
      <c r="C18" s="49">
        <f>'1º Trimestre'!E192</f>
        <v>14000</v>
      </c>
      <c r="E18" s="44" t="s">
        <v>76</v>
      </c>
      <c r="F18" s="49">
        <f>'2º Trimestre'!E249</f>
        <v>81750</v>
      </c>
      <c r="H18" s="44" t="s">
        <v>76</v>
      </c>
      <c r="I18" s="49">
        <f>'3º Trimestre'!E215</f>
        <v>128147.9</v>
      </c>
      <c r="K18" s="44" t="s">
        <v>76</v>
      </c>
      <c r="L18" s="49">
        <f>'4º Trimestre'!E196</f>
        <v>0</v>
      </c>
      <c r="N18" s="44" t="s">
        <v>76</v>
      </c>
      <c r="O18" s="49">
        <f>'Sem Data'!E163</f>
        <v>0</v>
      </c>
    </row>
    <row r="19" spans="2:15" x14ac:dyDescent="0.25">
      <c r="B19" s="44" t="s">
        <v>786</v>
      </c>
      <c r="C19" s="49">
        <f>'1º Trimestre'!E201</f>
        <v>0</v>
      </c>
      <c r="E19" s="44" t="s">
        <v>786</v>
      </c>
      <c r="F19" s="49">
        <f>'2º Trimestre'!E262</f>
        <v>22427.62</v>
      </c>
      <c r="H19" s="44" t="s">
        <v>786</v>
      </c>
      <c r="I19" s="49">
        <f>'3º Trimestre'!E224</f>
        <v>0</v>
      </c>
      <c r="K19" s="44" t="s">
        <v>786</v>
      </c>
      <c r="L19" s="49">
        <f>'4º Trimestre'!E205</f>
        <v>0</v>
      </c>
      <c r="N19" s="44" t="s">
        <v>30</v>
      </c>
      <c r="O19" s="49">
        <f>'Sem Data'!E172</f>
        <v>0</v>
      </c>
    </row>
    <row r="20" spans="2:15" x14ac:dyDescent="0.25">
      <c r="B20" s="44" t="s">
        <v>31</v>
      </c>
      <c r="C20" s="49">
        <f>'1º Trimestre'!E227</f>
        <v>2470948.2400000002</v>
      </c>
      <c r="E20" s="44" t="s">
        <v>31</v>
      </c>
      <c r="F20" s="49">
        <f>'2º Trimestre'!E281</f>
        <v>1535406.62</v>
      </c>
      <c r="H20" s="44" t="s">
        <v>31</v>
      </c>
      <c r="I20" s="49">
        <f>'3º Trimestre'!E240</f>
        <v>260453</v>
      </c>
      <c r="K20" s="44" t="s">
        <v>31</v>
      </c>
      <c r="L20" s="49">
        <f>'4º Trimestre'!E229</f>
        <v>2661341.7999999998</v>
      </c>
      <c r="N20" s="44" t="s">
        <v>31</v>
      </c>
      <c r="O20" s="49">
        <f>'Sem Data'!E181</f>
        <v>0</v>
      </c>
    </row>
    <row r="21" spans="2:15" x14ac:dyDescent="0.25">
      <c r="B21" s="44" t="s">
        <v>32</v>
      </c>
      <c r="C21" s="49">
        <f>'1º Trimestre'!E236</f>
        <v>0</v>
      </c>
      <c r="E21" s="44" t="s">
        <v>32</v>
      </c>
      <c r="F21" s="49">
        <f>'2º Trimestre'!E290</f>
        <v>0</v>
      </c>
      <c r="H21" s="44" t="s">
        <v>32</v>
      </c>
      <c r="I21" s="49">
        <f>'3º Trimestre'!E249</f>
        <v>0</v>
      </c>
      <c r="K21" s="44" t="s">
        <v>32</v>
      </c>
      <c r="L21" s="49">
        <f>'4º Trimestre'!E238</f>
        <v>0</v>
      </c>
      <c r="N21" s="44" t="s">
        <v>32</v>
      </c>
      <c r="O21" s="49">
        <f>'Sem Data'!E190</f>
        <v>0</v>
      </c>
    </row>
    <row r="22" spans="2:15" x14ac:dyDescent="0.25">
      <c r="B22" s="44" t="s">
        <v>67</v>
      </c>
      <c r="C22" s="49">
        <f>'1º Trimestre'!E250</f>
        <v>0</v>
      </c>
      <c r="E22" s="44" t="s">
        <v>67</v>
      </c>
      <c r="F22" s="49">
        <f>'2º Trimestre'!E304</f>
        <v>0</v>
      </c>
      <c r="H22" s="44" t="s">
        <v>67</v>
      </c>
      <c r="I22" s="49">
        <f>'3º Trimestre'!E271</f>
        <v>162657.70999999996</v>
      </c>
      <c r="K22" s="44" t="s">
        <v>67</v>
      </c>
      <c r="L22" s="49">
        <f>'4º Trimestre'!E252</f>
        <v>11270</v>
      </c>
      <c r="N22" s="44" t="s">
        <v>67</v>
      </c>
      <c r="O22" s="49">
        <f>'Sem Data'!E204</f>
        <v>0</v>
      </c>
    </row>
    <row r="23" spans="2:15" x14ac:dyDescent="0.25">
      <c r="B23" s="44" t="s">
        <v>33</v>
      </c>
      <c r="C23" s="49">
        <f>'1º Trimestre'!E259</f>
        <v>844135.42</v>
      </c>
      <c r="E23" s="44" t="s">
        <v>33</v>
      </c>
      <c r="F23" s="49">
        <f>'2º Trimestre'!E323</f>
        <v>0</v>
      </c>
      <c r="H23" s="44" t="s">
        <v>33</v>
      </c>
      <c r="I23" s="49">
        <f>'3º Trimestre'!E280</f>
        <v>0</v>
      </c>
      <c r="K23" s="44" t="s">
        <v>33</v>
      </c>
      <c r="L23" s="49">
        <f>'4º Trimestre'!E319</f>
        <v>1238308.27</v>
      </c>
      <c r="N23" s="44" t="s">
        <v>33</v>
      </c>
      <c r="O23" s="49">
        <f>'Sem Data'!E213</f>
        <v>0</v>
      </c>
    </row>
    <row r="24" spans="2:15" x14ac:dyDescent="0.25">
      <c r="B24" s="44" t="s">
        <v>34</v>
      </c>
      <c r="C24" s="49">
        <f>'1º Trimestre'!E268</f>
        <v>250000</v>
      </c>
      <c r="E24" s="44" t="s">
        <v>34</v>
      </c>
      <c r="F24" s="49">
        <f>'2º Trimestre'!E339</f>
        <v>593700</v>
      </c>
      <c r="H24" s="44" t="s">
        <v>34</v>
      </c>
      <c r="I24" s="49">
        <f>'3º Trimestre'!E296</f>
        <v>0</v>
      </c>
      <c r="K24" s="44" t="s">
        <v>34</v>
      </c>
      <c r="L24" s="49">
        <f>'4º Trimestre'!E328</f>
        <v>1300000</v>
      </c>
      <c r="N24" s="44" t="s">
        <v>34</v>
      </c>
      <c r="O24" s="49">
        <f>'Sem Data'!E222</f>
        <v>0</v>
      </c>
    </row>
    <row r="25" spans="2:15" x14ac:dyDescent="0.25">
      <c r="B25" s="44" t="s">
        <v>35</v>
      </c>
      <c r="C25" s="49">
        <f>'1º Trimestre'!E277</f>
        <v>0</v>
      </c>
      <c r="E25" s="44" t="s">
        <v>35</v>
      </c>
      <c r="F25" s="49">
        <f>'2º Trimestre'!E348</f>
        <v>1378000</v>
      </c>
      <c r="H25" s="44" t="s">
        <v>35</v>
      </c>
      <c r="I25" s="49">
        <f>'3º Trimestre'!E305</f>
        <v>568000</v>
      </c>
      <c r="K25" s="44" t="s">
        <v>35</v>
      </c>
      <c r="L25" s="49">
        <f>'4º Trimestre'!E337</f>
        <v>0</v>
      </c>
      <c r="N25" s="44" t="s">
        <v>35</v>
      </c>
      <c r="O25" s="49">
        <f>'Sem Data'!E231</f>
        <v>0</v>
      </c>
    </row>
    <row r="26" spans="2:15" ht="16.5" thickBot="1" x14ac:dyDescent="0.3">
      <c r="B26" s="45" t="s">
        <v>36</v>
      </c>
      <c r="C26" s="50">
        <f>'1º Trimestre'!E286</f>
        <v>0</v>
      </c>
      <c r="E26" s="45" t="s">
        <v>36</v>
      </c>
      <c r="F26" s="50">
        <f>'2º Trimestre'!E357</f>
        <v>31000</v>
      </c>
      <c r="H26" s="45" t="s">
        <v>36</v>
      </c>
      <c r="I26" s="50">
        <f>'3º Trimestre'!E314</f>
        <v>24250</v>
      </c>
      <c r="K26" s="45" t="s">
        <v>36</v>
      </c>
      <c r="L26" s="50">
        <f>'4º Trimestre'!E346</f>
        <v>117066.42</v>
      </c>
      <c r="N26" s="45" t="s">
        <v>36</v>
      </c>
      <c r="O26" s="50">
        <f>'Sem Data'!E240</f>
        <v>0</v>
      </c>
    </row>
  </sheetData>
  <sheetProtection selectLockedCells="1"/>
  <hyperlinks>
    <hyperlink ref="B1" location="'Menu Principal'!A1" display="Menu Principal"/>
    <hyperlink ref="C1" location="Trimestres!A1" display="Trimestres"/>
    <hyperlink ref="E1" location="Despesas!A1" display="Despesas"/>
    <hyperlink ref="F1" location="'Resumo Geral'!A1" display="Resumo Geral"/>
  </hyperlink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91"/>
  <sheetViews>
    <sheetView showGridLines="0" zoomScale="90" zoomScaleNormal="90" workbookViewId="0"/>
  </sheetViews>
  <sheetFormatPr defaultRowHeight="15.75" x14ac:dyDescent="0.25"/>
  <cols>
    <col min="1" max="1" width="1.7109375" style="43" customWidth="1"/>
    <col min="2" max="2" width="28.42578125" style="43" customWidth="1"/>
    <col min="3" max="12" width="18.7109375" style="43" customWidth="1"/>
    <col min="13" max="15" width="25.7109375" style="43" customWidth="1"/>
    <col min="16" max="21" width="10.7109375" style="43" customWidth="1"/>
    <col min="22" max="22" width="15.28515625" style="43" customWidth="1"/>
    <col min="23" max="27" width="10.7109375" style="43" customWidth="1"/>
    <col min="28" max="16384" width="9.140625" style="43"/>
  </cols>
  <sheetData>
    <row r="1" spans="2:5" ht="20.100000000000001" customHeight="1" x14ac:dyDescent="0.25">
      <c r="B1" s="405" t="s">
        <v>109</v>
      </c>
      <c r="C1" s="405" t="s">
        <v>110</v>
      </c>
      <c r="D1" s="405" t="s">
        <v>111</v>
      </c>
      <c r="E1" s="405" t="s">
        <v>77</v>
      </c>
    </row>
    <row r="39" spans="2:20" ht="16.5" thickBot="1" x14ac:dyDescent="0.3"/>
    <row r="40" spans="2:20" ht="27" customHeight="1" thickBot="1" x14ac:dyDescent="0.3">
      <c r="B40" s="736" t="s">
        <v>77</v>
      </c>
      <c r="C40" s="737"/>
      <c r="D40" s="737"/>
      <c r="E40" s="737"/>
      <c r="F40" s="737"/>
      <c r="G40" s="737"/>
      <c r="H40" s="737"/>
      <c r="I40" s="737"/>
      <c r="J40" s="737"/>
      <c r="K40" s="738"/>
      <c r="L40" s="738"/>
      <c r="M40" s="738"/>
      <c r="N40" s="738"/>
      <c r="O40" s="739"/>
      <c r="Q40" s="719" t="s">
        <v>39</v>
      </c>
      <c r="R40" s="740"/>
      <c r="S40" s="719" t="s">
        <v>40</v>
      </c>
      <c r="T40" s="740"/>
    </row>
    <row r="41" spans="2:20" ht="18.75" x14ac:dyDescent="0.25">
      <c r="B41" s="52" t="s">
        <v>73</v>
      </c>
      <c r="C41" s="745" t="s">
        <v>41</v>
      </c>
      <c r="D41" s="746"/>
      <c r="E41" s="745" t="s">
        <v>42</v>
      </c>
      <c r="F41" s="746"/>
      <c r="G41" s="745" t="s">
        <v>43</v>
      </c>
      <c r="H41" s="746"/>
      <c r="I41" s="745" t="s">
        <v>44</v>
      </c>
      <c r="J41" s="751"/>
      <c r="K41" s="750" t="s">
        <v>80</v>
      </c>
      <c r="L41" s="749"/>
      <c r="M41" s="747" t="s">
        <v>79</v>
      </c>
      <c r="N41" s="748"/>
      <c r="O41" s="749"/>
      <c r="Q41" s="741"/>
      <c r="R41" s="742"/>
      <c r="S41" s="741"/>
      <c r="T41" s="742"/>
    </row>
    <row r="42" spans="2:20" ht="19.5" thickBot="1" x14ac:dyDescent="0.3">
      <c r="B42" s="140"/>
      <c r="C42" s="149" t="s">
        <v>83</v>
      </c>
      <c r="D42" s="150" t="s">
        <v>84</v>
      </c>
      <c r="E42" s="149" t="s">
        <v>83</v>
      </c>
      <c r="F42" s="150" t="s">
        <v>84</v>
      </c>
      <c r="G42" s="149" t="s">
        <v>83</v>
      </c>
      <c r="H42" s="150" t="s">
        <v>84</v>
      </c>
      <c r="I42" s="149" t="s">
        <v>83</v>
      </c>
      <c r="J42" s="150" t="s">
        <v>84</v>
      </c>
      <c r="K42" s="149" t="s">
        <v>83</v>
      </c>
      <c r="L42" s="152" t="s">
        <v>84</v>
      </c>
      <c r="M42" s="156" t="s">
        <v>83</v>
      </c>
      <c r="N42" s="153" t="s">
        <v>84</v>
      </c>
      <c r="O42" s="152" t="s">
        <v>85</v>
      </c>
      <c r="Q42" s="172"/>
      <c r="R42" s="173"/>
      <c r="S42" s="172"/>
      <c r="T42" s="173"/>
    </row>
    <row r="43" spans="2:20" ht="18.75" x14ac:dyDescent="0.25">
      <c r="B43" s="142" t="s">
        <v>38</v>
      </c>
      <c r="C43" s="145">
        <f>'1º Trimestre'!E16</f>
        <v>14948307.34</v>
      </c>
      <c r="D43" s="58">
        <f>'1º Trimestre'!K16</f>
        <v>0</v>
      </c>
      <c r="E43" s="145">
        <f>'2º Trimestre'!E16</f>
        <v>80152442.320000008</v>
      </c>
      <c r="F43" s="58">
        <f>'2º Trimestre'!K16</f>
        <v>0</v>
      </c>
      <c r="G43" s="145">
        <f>'3º Trimestre'!E16</f>
        <v>11666509.890000001</v>
      </c>
      <c r="H43" s="58">
        <f>'3º Trimestre'!K16</f>
        <v>0</v>
      </c>
      <c r="I43" s="145">
        <f>'4º Trimestre'!E16</f>
        <v>1779252.5</v>
      </c>
      <c r="J43" s="57">
        <f>'4º Trimestre'!K16</f>
        <v>0</v>
      </c>
      <c r="K43" s="148">
        <f>'Sem Data'!E16</f>
        <v>0</v>
      </c>
      <c r="L43" s="58">
        <f>'Sem Data'!K16</f>
        <v>0</v>
      </c>
      <c r="M43" s="157">
        <f>C43+E43+G43+I43+K43</f>
        <v>108546512.05000001</v>
      </c>
      <c r="N43" s="154">
        <f>D43+F43+H43+J43+L43</f>
        <v>0</v>
      </c>
      <c r="O43" s="155">
        <f>M43-N43</f>
        <v>108546512.05000001</v>
      </c>
      <c r="Q43" s="743">
        <f>M43</f>
        <v>108546512.05000001</v>
      </c>
      <c r="R43" s="744"/>
      <c r="S43" s="743"/>
      <c r="T43" s="744"/>
    </row>
    <row r="44" spans="2:20" ht="18.75" x14ac:dyDescent="0.25">
      <c r="B44" s="142" t="s">
        <v>48</v>
      </c>
      <c r="C44" s="145">
        <f>'1º Trimestre'!E40</f>
        <v>6471541.9199999999</v>
      </c>
      <c r="D44" s="58">
        <f>'1º Trimestre'!K40</f>
        <v>0</v>
      </c>
      <c r="E44" s="145">
        <f>'2º Trimestre'!E58</f>
        <v>4643956.2139999997</v>
      </c>
      <c r="F44" s="58">
        <f>'2º Trimestre'!K58</f>
        <v>0</v>
      </c>
      <c r="G44" s="145">
        <f>'3º Trimestre'!E33</f>
        <v>1180336.94</v>
      </c>
      <c r="H44" s="58">
        <f>'3º Trimestre'!K33</f>
        <v>0</v>
      </c>
      <c r="I44" s="145">
        <f>'4º Trimestre'!E48</f>
        <v>6056821.1199999992</v>
      </c>
      <c r="J44" s="57">
        <f>'4º Trimestre'!K48</f>
        <v>0</v>
      </c>
      <c r="K44" s="148">
        <f>'Sem Data'!E40</f>
        <v>0</v>
      </c>
      <c r="L44" s="58">
        <f>'Sem Data'!K40</f>
        <v>0</v>
      </c>
      <c r="M44" s="157">
        <f t="shared" ref="M44:M64" si="0">C44+E44+G44+I44+K44</f>
        <v>18352656.193999998</v>
      </c>
      <c r="N44" s="154">
        <f t="shared" ref="N44:N64" si="1">D44+F44+H44+J44+L44</f>
        <v>0</v>
      </c>
      <c r="O44" s="155">
        <f t="shared" ref="O44:O64" si="2">M44-N44</f>
        <v>18352656.193999998</v>
      </c>
      <c r="Q44" s="730"/>
      <c r="R44" s="731"/>
      <c r="S44" s="730">
        <f>M44</f>
        <v>18352656.193999998</v>
      </c>
      <c r="T44" s="731"/>
    </row>
    <row r="45" spans="2:20" ht="18.75" x14ac:dyDescent="0.25">
      <c r="B45" s="142" t="s">
        <v>51</v>
      </c>
      <c r="C45" s="145">
        <f>'1º Trimestre'!E59</f>
        <v>1326270.74</v>
      </c>
      <c r="D45" s="58">
        <f>'1º Trimestre'!K59</f>
        <v>0</v>
      </c>
      <c r="E45" s="145">
        <f>'2º Trimestre'!E77</f>
        <v>4067819.37</v>
      </c>
      <c r="F45" s="58">
        <f>'2º Trimestre'!K77</f>
        <v>0</v>
      </c>
      <c r="G45" s="145">
        <f>'3º Trimestre'!E52</f>
        <v>854607.72</v>
      </c>
      <c r="H45" s="58">
        <f>'3º Trimestre'!K52</f>
        <v>0</v>
      </c>
      <c r="I45" s="145">
        <f>'4º Trimestre'!E81</f>
        <v>2982452.8399999994</v>
      </c>
      <c r="J45" s="57">
        <f>'4º Trimestre'!K81</f>
        <v>0</v>
      </c>
      <c r="K45" s="148">
        <f>'Sem Data'!E54</f>
        <v>0</v>
      </c>
      <c r="L45" s="58">
        <f>'Sem Data'!K54</f>
        <v>0</v>
      </c>
      <c r="M45" s="157">
        <f t="shared" si="0"/>
        <v>9231150.6699999999</v>
      </c>
      <c r="N45" s="154">
        <f t="shared" si="1"/>
        <v>0</v>
      </c>
      <c r="O45" s="155">
        <f t="shared" si="2"/>
        <v>9231150.6699999999</v>
      </c>
      <c r="Q45" s="730">
        <f>M45</f>
        <v>9231150.6699999999</v>
      </c>
      <c r="R45" s="731"/>
      <c r="S45" s="730"/>
      <c r="T45" s="731"/>
    </row>
    <row r="46" spans="2:20" ht="18.75" x14ac:dyDescent="0.25">
      <c r="B46" s="142" t="s">
        <v>37</v>
      </c>
      <c r="C46" s="145">
        <f>'1º Trimestre'!E73</f>
        <v>0</v>
      </c>
      <c r="D46" s="58">
        <f>'1º Trimestre'!K73</f>
        <v>0</v>
      </c>
      <c r="E46" s="145">
        <f>'2º Trimestre'!E91</f>
        <v>0</v>
      </c>
      <c r="F46" s="58">
        <f>'2º Trimestre'!K91</f>
        <v>0</v>
      </c>
      <c r="G46" s="145">
        <f>'3º Trimestre'!E84</f>
        <v>181551.31000000003</v>
      </c>
      <c r="H46" s="58">
        <f>'3º Trimestre'!K84</f>
        <v>0</v>
      </c>
      <c r="I46" s="145">
        <f>'4º Trimestre'!E95</f>
        <v>0</v>
      </c>
      <c r="J46" s="57">
        <f>'4º Trimestre'!K95</f>
        <v>0</v>
      </c>
      <c r="K46" s="148">
        <f>'Sem Data'!E68</f>
        <v>0</v>
      </c>
      <c r="L46" s="58">
        <f>'Sem Data'!K68</f>
        <v>0</v>
      </c>
      <c r="M46" s="157">
        <f t="shared" si="0"/>
        <v>181551.31000000003</v>
      </c>
      <c r="N46" s="154">
        <f t="shared" si="1"/>
        <v>0</v>
      </c>
      <c r="O46" s="155">
        <f t="shared" si="2"/>
        <v>181551.31000000003</v>
      </c>
      <c r="Q46" s="730"/>
      <c r="R46" s="731"/>
      <c r="S46" s="730">
        <f>M46</f>
        <v>181551.31000000003</v>
      </c>
      <c r="T46" s="731"/>
    </row>
    <row r="47" spans="2:20" ht="18.75" x14ac:dyDescent="0.25">
      <c r="B47" s="142" t="s">
        <v>54</v>
      </c>
      <c r="C47" s="145">
        <f>'1º Trimestre'!E82</f>
        <v>0</v>
      </c>
      <c r="D47" s="58">
        <f>'1º Trimestre'!K82</f>
        <v>0</v>
      </c>
      <c r="E47" s="145">
        <f>'2º Trimestre'!E105</f>
        <v>0</v>
      </c>
      <c r="F47" s="58">
        <f>'2º Trimestre'!K105</f>
        <v>0</v>
      </c>
      <c r="G47" s="145">
        <f>'3º Trimestre'!E93</f>
        <v>0</v>
      </c>
      <c r="H47" s="58">
        <f>'3º Trimestre'!K93</f>
        <v>0</v>
      </c>
      <c r="I47" s="145">
        <f>'4º Trimestre'!E104</f>
        <v>0</v>
      </c>
      <c r="J47" s="57">
        <f>'4º Trimestre'!K104</f>
        <v>0</v>
      </c>
      <c r="K47" s="148">
        <f>'Sem Data'!E77</f>
        <v>0</v>
      </c>
      <c r="L47" s="58">
        <f>'Sem Data'!K77</f>
        <v>0</v>
      </c>
      <c r="M47" s="157">
        <f t="shared" si="0"/>
        <v>0</v>
      </c>
      <c r="N47" s="154">
        <f t="shared" si="1"/>
        <v>0</v>
      </c>
      <c r="O47" s="155">
        <f t="shared" si="2"/>
        <v>0</v>
      </c>
      <c r="Q47" s="730">
        <f>M47</f>
        <v>0</v>
      </c>
      <c r="R47" s="731"/>
      <c r="S47" s="730"/>
      <c r="T47" s="731"/>
    </row>
    <row r="48" spans="2:20" ht="18.75" x14ac:dyDescent="0.25">
      <c r="B48" s="142" t="s">
        <v>24</v>
      </c>
      <c r="C48" s="145">
        <f>'1º Trimestre'!E91</f>
        <v>0</v>
      </c>
      <c r="D48" s="58">
        <f>'1º Trimestre'!K91</f>
        <v>0</v>
      </c>
      <c r="E48" s="145">
        <f>'2º Trimestre'!E114</f>
        <v>0</v>
      </c>
      <c r="F48" s="58">
        <f>'2º Trimestre'!K114</f>
        <v>0</v>
      </c>
      <c r="G48" s="145">
        <f>'3º Trimestre'!E102</f>
        <v>0</v>
      </c>
      <c r="H48" s="58">
        <f>'3º Trimestre'!K102</f>
        <v>0</v>
      </c>
      <c r="I48" s="145">
        <f>'4º Trimestre'!E113</f>
        <v>0</v>
      </c>
      <c r="J48" s="57">
        <f>'4º Trimestre'!K113</f>
        <v>0</v>
      </c>
      <c r="K48" s="148">
        <f>'Sem Data'!E86</f>
        <v>0</v>
      </c>
      <c r="L48" s="58">
        <f>'Sem Data'!K86</f>
        <v>0</v>
      </c>
      <c r="M48" s="157">
        <f t="shared" si="0"/>
        <v>0</v>
      </c>
      <c r="N48" s="154">
        <f t="shared" si="1"/>
        <v>0</v>
      </c>
      <c r="O48" s="155">
        <f t="shared" si="2"/>
        <v>0</v>
      </c>
      <c r="Q48" s="730">
        <f>M48</f>
        <v>0</v>
      </c>
      <c r="R48" s="731"/>
      <c r="S48" s="730"/>
      <c r="T48" s="731"/>
    </row>
    <row r="49" spans="2:22" ht="18.75" x14ac:dyDescent="0.25">
      <c r="B49" s="142" t="s">
        <v>26</v>
      </c>
      <c r="C49" s="145">
        <f>'1º Trimestre'!E102</f>
        <v>76500</v>
      </c>
      <c r="D49" s="58">
        <f>'1º Trimestre'!K102</f>
        <v>0</v>
      </c>
      <c r="E49" s="145">
        <f>'2º Trimestre'!E123</f>
        <v>319048</v>
      </c>
      <c r="F49" s="58">
        <f>'2º Trimestre'!K123</f>
        <v>0</v>
      </c>
      <c r="G49" s="145">
        <f>'3º Trimestre'!E111</f>
        <v>0</v>
      </c>
      <c r="H49" s="58">
        <f>'3º Trimestre'!K111</f>
        <v>0</v>
      </c>
      <c r="I49" s="145">
        <f>'4º Trimestre'!E122</f>
        <v>67719.5</v>
      </c>
      <c r="J49" s="57">
        <f>'4º Trimestre'!K122</f>
        <v>0</v>
      </c>
      <c r="K49" s="148">
        <f>'Sem Data'!E95</f>
        <v>0</v>
      </c>
      <c r="L49" s="58">
        <f>'Sem Data'!K95</f>
        <v>0</v>
      </c>
      <c r="M49" s="157">
        <f t="shared" si="0"/>
        <v>463267.5</v>
      </c>
      <c r="N49" s="154">
        <f t="shared" si="1"/>
        <v>0</v>
      </c>
      <c r="O49" s="155">
        <f t="shared" si="2"/>
        <v>463267.5</v>
      </c>
      <c r="Q49" s="730">
        <f>M49</f>
        <v>463267.5</v>
      </c>
      <c r="R49" s="731"/>
      <c r="S49" s="730"/>
      <c r="T49" s="731"/>
    </row>
    <row r="50" spans="2:22" ht="18.75" x14ac:dyDescent="0.25">
      <c r="B50" s="142" t="s">
        <v>25</v>
      </c>
      <c r="C50" s="145">
        <f>'1º Trimestre'!E111</f>
        <v>59800</v>
      </c>
      <c r="D50" s="58">
        <f>'1º Trimestre'!K111</f>
        <v>0</v>
      </c>
      <c r="E50" s="145">
        <f>'2º Trimestre'!E144</f>
        <v>0</v>
      </c>
      <c r="F50" s="58">
        <f>'2º Trimestre'!K144</f>
        <v>0</v>
      </c>
      <c r="G50" s="145">
        <f>'3º Trimestre'!E124</f>
        <v>25370.05</v>
      </c>
      <c r="H50" s="58">
        <f>'3º Trimestre'!K124</f>
        <v>0</v>
      </c>
      <c r="I50" s="145">
        <f>'4º Trimestre'!E131</f>
        <v>0</v>
      </c>
      <c r="J50" s="57">
        <f>'4º Trimestre'!K131</f>
        <v>0</v>
      </c>
      <c r="K50" s="148">
        <f>'Sem Data'!E104</f>
        <v>0</v>
      </c>
      <c r="L50" s="58">
        <f>'Sem Data'!K104</f>
        <v>0</v>
      </c>
      <c r="M50" s="157">
        <f t="shared" si="0"/>
        <v>85170.05</v>
      </c>
      <c r="N50" s="154">
        <f t="shared" si="1"/>
        <v>0</v>
      </c>
      <c r="O50" s="155">
        <f t="shared" si="2"/>
        <v>85170.05</v>
      </c>
      <c r="Q50" s="730"/>
      <c r="R50" s="731"/>
      <c r="S50" s="730">
        <f>M50</f>
        <v>85170.05</v>
      </c>
      <c r="T50" s="731"/>
    </row>
    <row r="51" spans="2:22" ht="18.75" x14ac:dyDescent="0.25">
      <c r="B51" s="142" t="s">
        <v>75</v>
      </c>
      <c r="C51" s="145">
        <f>'1º Trimestre'!E120</f>
        <v>0</v>
      </c>
      <c r="D51" s="58">
        <f>'1º Trimestre'!K120</f>
        <v>0</v>
      </c>
      <c r="E51" s="145">
        <f>'2º Trimestre'!E153</f>
        <v>658604</v>
      </c>
      <c r="F51" s="58">
        <f>'2º Trimestre'!K153</f>
        <v>0</v>
      </c>
      <c r="G51" s="145">
        <f>'3º Trimestre'!E133</f>
        <v>168000</v>
      </c>
      <c r="H51" s="58">
        <f>'3º Trimestre'!K133</f>
        <v>0</v>
      </c>
      <c r="I51" s="145">
        <f>'4º Trimestre'!E140</f>
        <v>115200</v>
      </c>
      <c r="J51" s="57">
        <f>'4º Trimestre'!K140</f>
        <v>0</v>
      </c>
      <c r="K51" s="148">
        <f>'Sem Data'!E113</f>
        <v>0</v>
      </c>
      <c r="L51" s="58">
        <f>'Sem Data'!K113</f>
        <v>0</v>
      </c>
      <c r="M51" s="157">
        <f t="shared" si="0"/>
        <v>941804</v>
      </c>
      <c r="N51" s="154">
        <f t="shared" si="1"/>
        <v>0</v>
      </c>
      <c r="O51" s="155">
        <f t="shared" si="2"/>
        <v>941804</v>
      </c>
      <c r="Q51" s="730">
        <f>M51</f>
        <v>941804</v>
      </c>
      <c r="R51" s="731"/>
      <c r="S51" s="730"/>
      <c r="T51" s="731"/>
    </row>
    <row r="52" spans="2:22" ht="18.75" x14ac:dyDescent="0.25">
      <c r="B52" s="142" t="s">
        <v>59</v>
      </c>
      <c r="C52" s="145">
        <f>'1º Trimestre'!E129</f>
        <v>188595.79</v>
      </c>
      <c r="D52" s="58">
        <f>'1º Trimestre'!K129</f>
        <v>0</v>
      </c>
      <c r="E52" s="145">
        <f>'2º Trimestre'!E162</f>
        <v>0</v>
      </c>
      <c r="F52" s="58">
        <f>'2º Trimestre'!K162</f>
        <v>0</v>
      </c>
      <c r="G52" s="145">
        <f>'3º Trimestre'!E142</f>
        <v>1500</v>
      </c>
      <c r="H52" s="58">
        <f>'3º Trimestre'!K142</f>
        <v>0</v>
      </c>
      <c r="I52" s="145">
        <f>'4º Trimestre'!E149</f>
        <v>283105.59999999998</v>
      </c>
      <c r="J52" s="57">
        <f>'4º Trimestre'!K149</f>
        <v>0</v>
      </c>
      <c r="K52" s="148">
        <f>'Sem Data'!E122</f>
        <v>0</v>
      </c>
      <c r="L52" s="58">
        <f>'Sem Data'!K122</f>
        <v>0</v>
      </c>
      <c r="M52" s="157">
        <f t="shared" si="0"/>
        <v>473201.39</v>
      </c>
      <c r="N52" s="154">
        <f t="shared" si="1"/>
        <v>0</v>
      </c>
      <c r="O52" s="155">
        <f t="shared" si="2"/>
        <v>473201.39</v>
      </c>
      <c r="Q52" s="730">
        <f>M52</f>
        <v>473201.39</v>
      </c>
      <c r="R52" s="731"/>
      <c r="S52" s="730"/>
      <c r="T52" s="731"/>
    </row>
    <row r="53" spans="2:22" ht="18.75" x14ac:dyDescent="0.25">
      <c r="B53" s="142" t="s">
        <v>27</v>
      </c>
      <c r="C53" s="145">
        <f>'1º Trimestre'!E138</f>
        <v>0</v>
      </c>
      <c r="D53" s="58">
        <f>'1º Trimestre'!K138</f>
        <v>0</v>
      </c>
      <c r="E53" s="145">
        <f>'2º Trimestre'!E171</f>
        <v>15300</v>
      </c>
      <c r="F53" s="58">
        <f>'2º Trimestre'!K171</f>
        <v>0</v>
      </c>
      <c r="G53" s="145">
        <f>'3º Trimestre'!E151</f>
        <v>308594</v>
      </c>
      <c r="H53" s="58">
        <f>'3º Trimestre'!K151</f>
        <v>0</v>
      </c>
      <c r="I53" s="145">
        <f>'4º Trimestre'!E158</f>
        <v>30000</v>
      </c>
      <c r="J53" s="57">
        <f>'4º Trimestre'!K158</f>
        <v>0</v>
      </c>
      <c r="K53" s="148">
        <f>'Sem Data'!E131</f>
        <v>0</v>
      </c>
      <c r="L53" s="58">
        <f>'Sem Data'!K131</f>
        <v>0</v>
      </c>
      <c r="M53" s="157">
        <f t="shared" si="0"/>
        <v>353894</v>
      </c>
      <c r="N53" s="154">
        <f t="shared" si="1"/>
        <v>0</v>
      </c>
      <c r="O53" s="155">
        <f t="shared" si="2"/>
        <v>353894</v>
      </c>
      <c r="Q53" s="730">
        <f>M53</f>
        <v>353894</v>
      </c>
      <c r="R53" s="731"/>
      <c r="S53" s="730"/>
      <c r="T53" s="731"/>
    </row>
    <row r="54" spans="2:22" ht="18.75" x14ac:dyDescent="0.25">
      <c r="B54" s="142" t="s">
        <v>28</v>
      </c>
      <c r="C54" s="145">
        <f>'1º Trimestre'!E174</f>
        <v>93818.19</v>
      </c>
      <c r="D54" s="58">
        <f>'1º Trimestre'!K174</f>
        <v>0</v>
      </c>
      <c r="E54" s="145">
        <f>'2º Trimestre'!E226</f>
        <v>321778.90000000002</v>
      </c>
      <c r="F54" s="58">
        <f>'2º Trimestre'!K226</f>
        <v>0</v>
      </c>
      <c r="G54" s="145">
        <f>'3º Trimestre'!E185</f>
        <v>70117.149999999994</v>
      </c>
      <c r="H54" s="58">
        <f>'3º Trimestre'!K185</f>
        <v>0</v>
      </c>
      <c r="I54" s="145">
        <f>'4º Trimestre'!E178</f>
        <v>62070.28</v>
      </c>
      <c r="J54" s="57">
        <f>'4º Trimestre'!K178</f>
        <v>0</v>
      </c>
      <c r="K54" s="148">
        <f>'Sem Data'!E145</f>
        <v>0</v>
      </c>
      <c r="L54" s="58">
        <f>'Sem Data'!K145</f>
        <v>0</v>
      </c>
      <c r="M54" s="157">
        <f t="shared" si="0"/>
        <v>547784.52</v>
      </c>
      <c r="N54" s="154">
        <f t="shared" si="1"/>
        <v>0</v>
      </c>
      <c r="O54" s="155">
        <f t="shared" si="2"/>
        <v>547784.52</v>
      </c>
      <c r="Q54" s="730">
        <f>M54</f>
        <v>547784.52</v>
      </c>
      <c r="R54" s="731"/>
      <c r="S54" s="730"/>
      <c r="T54" s="731"/>
    </row>
    <row r="55" spans="2:22" ht="18.75" x14ac:dyDescent="0.25">
      <c r="B55" s="142" t="s">
        <v>29</v>
      </c>
      <c r="C55" s="145">
        <f>'1º Trimestre'!E183</f>
        <v>0</v>
      </c>
      <c r="D55" s="58">
        <f>'1º Trimestre'!K183</f>
        <v>0</v>
      </c>
      <c r="E55" s="145">
        <f>'2º Trimestre'!E235</f>
        <v>0</v>
      </c>
      <c r="F55" s="58">
        <f>'2º Trimestre'!K235</f>
        <v>0</v>
      </c>
      <c r="G55" s="145">
        <f>'3º Trimestre'!E200</f>
        <v>15000</v>
      </c>
      <c r="H55" s="58">
        <f>'3º Trimestre'!K200</f>
        <v>0</v>
      </c>
      <c r="I55" s="145">
        <f>'4º Trimestre'!E187</f>
        <v>0</v>
      </c>
      <c r="J55" s="57">
        <f>'4º Trimestre'!K187</f>
        <v>0</v>
      </c>
      <c r="K55" s="148">
        <f>'Sem Data'!E154</f>
        <v>0</v>
      </c>
      <c r="L55" s="58">
        <f>'Sem Data'!K154</f>
        <v>0</v>
      </c>
      <c r="M55" s="157">
        <f t="shared" si="0"/>
        <v>15000</v>
      </c>
      <c r="N55" s="154">
        <f t="shared" si="1"/>
        <v>0</v>
      </c>
      <c r="O55" s="155">
        <f t="shared" si="2"/>
        <v>15000</v>
      </c>
      <c r="Q55" s="730">
        <f>M55</f>
        <v>15000</v>
      </c>
      <c r="R55" s="731"/>
      <c r="S55" s="730"/>
      <c r="T55" s="731"/>
    </row>
    <row r="56" spans="2:22" ht="18.75" x14ac:dyDescent="0.25">
      <c r="B56" s="142" t="s">
        <v>76</v>
      </c>
      <c r="C56" s="145">
        <f>'1º Trimestre'!E192</f>
        <v>14000</v>
      </c>
      <c r="D56" s="58">
        <f>'1º Trimestre'!K192</f>
        <v>0</v>
      </c>
      <c r="E56" s="145">
        <f>'2º Trimestre'!E249</f>
        <v>81750</v>
      </c>
      <c r="F56" s="58">
        <f>'2º Trimestre'!K249</f>
        <v>0</v>
      </c>
      <c r="G56" s="145">
        <f>'3º Trimestre'!E215</f>
        <v>128147.9</v>
      </c>
      <c r="H56" s="58">
        <f>'3º Trimestre'!K215</f>
        <v>0</v>
      </c>
      <c r="I56" s="145">
        <f>'4º Trimestre'!E196</f>
        <v>0</v>
      </c>
      <c r="J56" s="57">
        <f>'4º Trimestre'!K196</f>
        <v>0</v>
      </c>
      <c r="K56" s="148">
        <f>'Sem Data'!E163</f>
        <v>0</v>
      </c>
      <c r="L56" s="58">
        <f>'Sem Data'!K163</f>
        <v>0</v>
      </c>
      <c r="M56" s="157">
        <f t="shared" si="0"/>
        <v>223897.9</v>
      </c>
      <c r="N56" s="154">
        <f t="shared" si="1"/>
        <v>0</v>
      </c>
      <c r="O56" s="155">
        <f t="shared" si="2"/>
        <v>223897.9</v>
      </c>
      <c r="Q56" s="730"/>
      <c r="R56" s="731"/>
      <c r="S56" s="730">
        <f>M56</f>
        <v>223897.9</v>
      </c>
      <c r="T56" s="731"/>
    </row>
    <row r="57" spans="2:22" ht="18.75" x14ac:dyDescent="0.25">
      <c r="B57" s="142" t="s">
        <v>30</v>
      </c>
      <c r="C57" s="145">
        <f>'1º Trimestre'!E201</f>
        <v>0</v>
      </c>
      <c r="D57" s="58">
        <f>'1º Trimestre'!K201</f>
        <v>0</v>
      </c>
      <c r="E57" s="145">
        <f>'2º Trimestre'!E262</f>
        <v>22427.62</v>
      </c>
      <c r="F57" s="58">
        <f>'2º Trimestre'!K262</f>
        <v>0</v>
      </c>
      <c r="G57" s="145">
        <f>'3º Trimestre'!E224</f>
        <v>0</v>
      </c>
      <c r="H57" s="58">
        <f>'3º Trimestre'!K224</f>
        <v>0</v>
      </c>
      <c r="I57" s="145">
        <f>'4º Trimestre'!E205</f>
        <v>0</v>
      </c>
      <c r="J57" s="57">
        <f>'4º Trimestre'!K205</f>
        <v>0</v>
      </c>
      <c r="K57" s="148">
        <f>'Sem Data'!E172</f>
        <v>0</v>
      </c>
      <c r="L57" s="58">
        <f>'Sem Data'!K172</f>
        <v>0</v>
      </c>
      <c r="M57" s="157">
        <f t="shared" si="0"/>
        <v>22427.62</v>
      </c>
      <c r="N57" s="154">
        <f t="shared" si="1"/>
        <v>0</v>
      </c>
      <c r="O57" s="155">
        <f t="shared" si="2"/>
        <v>22427.62</v>
      </c>
      <c r="Q57" s="730"/>
      <c r="R57" s="731"/>
      <c r="S57" s="730">
        <f>M57</f>
        <v>22427.62</v>
      </c>
      <c r="T57" s="731"/>
    </row>
    <row r="58" spans="2:22" ht="18.75" x14ac:dyDescent="0.25">
      <c r="B58" s="142" t="s">
        <v>31</v>
      </c>
      <c r="C58" s="145">
        <f>'1º Trimestre'!E227</f>
        <v>2470948.2400000002</v>
      </c>
      <c r="D58" s="58">
        <f>'1º Trimestre'!K227</f>
        <v>0</v>
      </c>
      <c r="E58" s="145">
        <f>'2º Trimestre'!E281</f>
        <v>1535406.62</v>
      </c>
      <c r="F58" s="58">
        <f>'2º Trimestre'!K281</f>
        <v>0</v>
      </c>
      <c r="G58" s="145">
        <f>'3º Trimestre'!E240</f>
        <v>260453</v>
      </c>
      <c r="H58" s="58">
        <f>'3º Trimestre'!K240</f>
        <v>0</v>
      </c>
      <c r="I58" s="145">
        <f>'4º Trimestre'!E229</f>
        <v>2661341.7999999998</v>
      </c>
      <c r="J58" s="57">
        <f>'4º Trimestre'!K229</f>
        <v>0</v>
      </c>
      <c r="K58" s="148">
        <f>'Sem Data'!E181</f>
        <v>0</v>
      </c>
      <c r="L58" s="58">
        <f>'Sem Data'!K181</f>
        <v>0</v>
      </c>
      <c r="M58" s="157">
        <f t="shared" si="0"/>
        <v>6928149.6600000001</v>
      </c>
      <c r="N58" s="154">
        <f t="shared" si="1"/>
        <v>0</v>
      </c>
      <c r="O58" s="155">
        <f t="shared" si="2"/>
        <v>6928149.6600000001</v>
      </c>
      <c r="Q58" s="730">
        <f t="shared" ref="Q58:Q64" si="3">M58</f>
        <v>6928149.6600000001</v>
      </c>
      <c r="R58" s="731"/>
      <c r="S58" s="730"/>
      <c r="T58" s="731"/>
    </row>
    <row r="59" spans="2:22" ht="18.75" x14ac:dyDescent="0.25">
      <c r="B59" s="142" t="s">
        <v>32</v>
      </c>
      <c r="C59" s="145">
        <f>'1º Trimestre'!E236</f>
        <v>0</v>
      </c>
      <c r="D59" s="58">
        <f>'1º Trimestre'!K236</f>
        <v>0</v>
      </c>
      <c r="E59" s="145">
        <f>'2º Trimestre'!E290</f>
        <v>0</v>
      </c>
      <c r="F59" s="58">
        <f>'2º Trimestre'!K290</f>
        <v>0</v>
      </c>
      <c r="G59" s="145">
        <f>'3º Trimestre'!E249</f>
        <v>0</v>
      </c>
      <c r="H59" s="58">
        <f>'3º Trimestre'!K249</f>
        <v>0</v>
      </c>
      <c r="I59" s="145">
        <f>'4º Trimestre'!E238</f>
        <v>0</v>
      </c>
      <c r="J59" s="57">
        <f>'4º Trimestre'!K238</f>
        <v>0</v>
      </c>
      <c r="K59" s="148">
        <f>'Sem Data'!E190</f>
        <v>0</v>
      </c>
      <c r="L59" s="58">
        <f>'Sem Data'!K190</f>
        <v>0</v>
      </c>
      <c r="M59" s="157">
        <f t="shared" si="0"/>
        <v>0</v>
      </c>
      <c r="N59" s="154">
        <f t="shared" si="1"/>
        <v>0</v>
      </c>
      <c r="O59" s="155">
        <f t="shared" si="2"/>
        <v>0</v>
      </c>
      <c r="Q59" s="730">
        <f t="shared" si="3"/>
        <v>0</v>
      </c>
      <c r="R59" s="731"/>
      <c r="S59" s="730"/>
      <c r="T59" s="731"/>
    </row>
    <row r="60" spans="2:22" ht="18.75" x14ac:dyDescent="0.25">
      <c r="B60" s="142" t="s">
        <v>67</v>
      </c>
      <c r="C60" s="145">
        <f>'1º Trimestre'!E250</f>
        <v>0</v>
      </c>
      <c r="D60" s="58">
        <f>'1º Trimestre'!K250</f>
        <v>0</v>
      </c>
      <c r="E60" s="145">
        <f>'2º Trimestre'!E304</f>
        <v>0</v>
      </c>
      <c r="F60" s="58">
        <f>'2º Trimestre'!K304</f>
        <v>0</v>
      </c>
      <c r="G60" s="145">
        <f>'3º Trimestre'!E271</f>
        <v>162657.70999999996</v>
      </c>
      <c r="H60" s="58">
        <f>'3º Trimestre'!K271</f>
        <v>0</v>
      </c>
      <c r="I60" s="145">
        <f>'4º Trimestre'!E252</f>
        <v>11270</v>
      </c>
      <c r="J60" s="57">
        <f>'4º Trimestre'!K252</f>
        <v>4</v>
      </c>
      <c r="K60" s="148">
        <f>'Sem Data'!E204</f>
        <v>0</v>
      </c>
      <c r="L60" s="58">
        <f>'Sem Data'!K204</f>
        <v>0</v>
      </c>
      <c r="M60" s="157">
        <f t="shared" si="0"/>
        <v>173927.70999999996</v>
      </c>
      <c r="N60" s="154">
        <f t="shared" si="1"/>
        <v>4</v>
      </c>
      <c r="O60" s="155">
        <f t="shared" si="2"/>
        <v>173923.70999999996</v>
      </c>
      <c r="Q60" s="730">
        <f t="shared" si="3"/>
        <v>173927.70999999996</v>
      </c>
      <c r="R60" s="731"/>
      <c r="S60" s="730"/>
      <c r="T60" s="731"/>
    </row>
    <row r="61" spans="2:22" ht="18.75" x14ac:dyDescent="0.25">
      <c r="B61" s="142" t="s">
        <v>33</v>
      </c>
      <c r="C61" s="145">
        <f>'1º Trimestre'!E259</f>
        <v>844135.42</v>
      </c>
      <c r="D61" s="58">
        <f>'1º Trimestre'!K259</f>
        <v>0</v>
      </c>
      <c r="E61" s="145">
        <f>'2º Trimestre'!E323</f>
        <v>0</v>
      </c>
      <c r="F61" s="58">
        <f>'2º Trimestre'!K323</f>
        <v>0</v>
      </c>
      <c r="G61" s="145">
        <f>'3º Trimestre'!E280</f>
        <v>0</v>
      </c>
      <c r="H61" s="58">
        <f>'3º Trimestre'!K280</f>
        <v>0</v>
      </c>
      <c r="I61" s="145">
        <f>'4º Trimestre'!E319</f>
        <v>1238308.27</v>
      </c>
      <c r="J61" s="57">
        <f>'4º Trimestre'!K319</f>
        <v>0</v>
      </c>
      <c r="K61" s="148">
        <f>'Sem Data'!E213</f>
        <v>0</v>
      </c>
      <c r="L61" s="58">
        <f>'Sem Data'!K213</f>
        <v>0</v>
      </c>
      <c r="M61" s="157">
        <f t="shared" si="0"/>
        <v>2082443.69</v>
      </c>
      <c r="N61" s="154">
        <f t="shared" si="1"/>
        <v>0</v>
      </c>
      <c r="O61" s="155">
        <f t="shared" si="2"/>
        <v>2082443.69</v>
      </c>
      <c r="Q61" s="730">
        <f t="shared" si="3"/>
        <v>2082443.69</v>
      </c>
      <c r="R61" s="731"/>
      <c r="S61" s="730"/>
      <c r="T61" s="731"/>
      <c r="V61" s="74"/>
    </row>
    <row r="62" spans="2:22" ht="18.75" x14ac:dyDescent="0.25">
      <c r="B62" s="142" t="s">
        <v>34</v>
      </c>
      <c r="C62" s="145">
        <f>'1º Trimestre'!E268</f>
        <v>250000</v>
      </c>
      <c r="D62" s="58">
        <f>'1º Trimestre'!K268</f>
        <v>0</v>
      </c>
      <c r="E62" s="145">
        <f>'2º Trimestre'!E339</f>
        <v>593700</v>
      </c>
      <c r="F62" s="58">
        <f>'2º Trimestre'!K339</f>
        <v>0</v>
      </c>
      <c r="G62" s="145">
        <f>'3º Trimestre'!E296</f>
        <v>0</v>
      </c>
      <c r="H62" s="58">
        <f>'3º Trimestre'!K296</f>
        <v>0</v>
      </c>
      <c r="I62" s="145">
        <f>'4º Trimestre'!E328</f>
        <v>1300000</v>
      </c>
      <c r="J62" s="57">
        <f>'4º Trimestre'!K328</f>
        <v>0</v>
      </c>
      <c r="K62" s="148">
        <f>'Sem Data'!E222</f>
        <v>0</v>
      </c>
      <c r="L62" s="58">
        <f>'Sem Data'!K222</f>
        <v>0</v>
      </c>
      <c r="M62" s="157">
        <f t="shared" si="0"/>
        <v>2143700</v>
      </c>
      <c r="N62" s="154">
        <f t="shared" si="1"/>
        <v>0</v>
      </c>
      <c r="O62" s="155">
        <f t="shared" si="2"/>
        <v>2143700</v>
      </c>
      <c r="Q62" s="730">
        <f t="shared" si="3"/>
        <v>2143700</v>
      </c>
      <c r="R62" s="731"/>
      <c r="S62" s="730"/>
      <c r="T62" s="731"/>
    </row>
    <row r="63" spans="2:22" ht="18.75" x14ac:dyDescent="0.25">
      <c r="B63" s="142" t="s">
        <v>35</v>
      </c>
      <c r="C63" s="145">
        <f>'1º Trimestre'!E277</f>
        <v>0</v>
      </c>
      <c r="D63" s="58">
        <f>'1º Trimestre'!K277</f>
        <v>0</v>
      </c>
      <c r="E63" s="145">
        <f>'2º Trimestre'!E348</f>
        <v>1378000</v>
      </c>
      <c r="F63" s="58">
        <f>'2º Trimestre'!K348</f>
        <v>0</v>
      </c>
      <c r="G63" s="145">
        <f>'3º Trimestre'!E305</f>
        <v>568000</v>
      </c>
      <c r="H63" s="58">
        <f>'3º Trimestre'!K305</f>
        <v>0</v>
      </c>
      <c r="I63" s="145">
        <f>'4º Trimestre'!E337</f>
        <v>0</v>
      </c>
      <c r="J63" s="57">
        <f>'4º Trimestre'!K337</f>
        <v>0</v>
      </c>
      <c r="K63" s="148">
        <f>'Sem Data'!E231</f>
        <v>0</v>
      </c>
      <c r="L63" s="58">
        <f>'Sem Data'!K231</f>
        <v>0</v>
      </c>
      <c r="M63" s="157">
        <f t="shared" si="0"/>
        <v>1946000</v>
      </c>
      <c r="N63" s="154">
        <f t="shared" si="1"/>
        <v>0</v>
      </c>
      <c r="O63" s="155">
        <f t="shared" si="2"/>
        <v>1946000</v>
      </c>
      <c r="Q63" s="730">
        <f t="shared" si="3"/>
        <v>1946000</v>
      </c>
      <c r="R63" s="731"/>
      <c r="S63" s="730"/>
      <c r="T63" s="731"/>
    </row>
    <row r="64" spans="2:22" ht="19.5" thickBot="1" x14ac:dyDescent="0.3">
      <c r="B64" s="143" t="s">
        <v>36</v>
      </c>
      <c r="C64" s="146">
        <f>'1º Trimestre'!E286</f>
        <v>0</v>
      </c>
      <c r="D64" s="147">
        <f>'1º Trimestre'!K286</f>
        <v>0</v>
      </c>
      <c r="E64" s="146">
        <f>'2º Trimestre'!E357</f>
        <v>31000</v>
      </c>
      <c r="F64" s="147">
        <f>'2º Trimestre'!K357</f>
        <v>0</v>
      </c>
      <c r="G64" s="146">
        <f>'3º Trimestre'!E314</f>
        <v>24250</v>
      </c>
      <c r="H64" s="58">
        <f>'3º Trimestre'!K314</f>
        <v>0</v>
      </c>
      <c r="I64" s="146">
        <f>'4º Trimestre'!E346</f>
        <v>117066.42</v>
      </c>
      <c r="J64" s="64">
        <f>'4º Trimestre'!K346</f>
        <v>0</v>
      </c>
      <c r="K64" s="159">
        <f>'Sem Data'!E240</f>
        <v>0</v>
      </c>
      <c r="L64" s="147">
        <f>'Sem Data'!K240</f>
        <v>0</v>
      </c>
      <c r="M64" s="157">
        <f t="shared" si="0"/>
        <v>172316.41999999998</v>
      </c>
      <c r="N64" s="154">
        <f t="shared" si="1"/>
        <v>0</v>
      </c>
      <c r="O64" s="155">
        <f t="shared" si="2"/>
        <v>172316.41999999998</v>
      </c>
      <c r="Q64" s="732">
        <f t="shared" si="3"/>
        <v>172316.41999999998</v>
      </c>
      <c r="R64" s="733"/>
      <c r="S64" s="732"/>
      <c r="T64" s="733"/>
    </row>
    <row r="65" spans="2:20" ht="19.5" thickBot="1" x14ac:dyDescent="0.3">
      <c r="B65" s="144" t="s">
        <v>78</v>
      </c>
      <c r="C65" s="151">
        <f t="shared" ref="C65:O65" si="4">SUM(C43:C64)</f>
        <v>26743917.640000001</v>
      </c>
      <c r="D65" s="175">
        <f t="shared" si="4"/>
        <v>0</v>
      </c>
      <c r="E65" s="174">
        <f t="shared" si="4"/>
        <v>93821233.04400003</v>
      </c>
      <c r="F65" s="175">
        <f t="shared" si="4"/>
        <v>0</v>
      </c>
      <c r="G65" s="151">
        <f t="shared" si="4"/>
        <v>15615095.670000002</v>
      </c>
      <c r="H65" s="175">
        <f t="shared" si="4"/>
        <v>0</v>
      </c>
      <c r="I65" s="174">
        <f t="shared" si="4"/>
        <v>16704608.329999996</v>
      </c>
      <c r="J65" s="158">
        <f t="shared" si="4"/>
        <v>4</v>
      </c>
      <c r="K65" s="174">
        <f t="shared" si="4"/>
        <v>0</v>
      </c>
      <c r="L65" s="175">
        <f t="shared" si="4"/>
        <v>0</v>
      </c>
      <c r="M65" s="141">
        <f t="shared" si="4"/>
        <v>152884854.68400002</v>
      </c>
      <c r="N65" s="65">
        <f t="shared" si="4"/>
        <v>4</v>
      </c>
      <c r="O65" s="160">
        <f t="shared" si="4"/>
        <v>152884850.68400002</v>
      </c>
      <c r="Q65" s="734">
        <f>SUM(Q43:R64)</f>
        <v>134019151.61</v>
      </c>
      <c r="R65" s="735"/>
      <c r="S65" s="734">
        <f>SUM(S43:T64)</f>
        <v>18865703.073999997</v>
      </c>
      <c r="T65" s="735"/>
    </row>
    <row r="67" spans="2:20" x14ac:dyDescent="0.25">
      <c r="B67" s="73"/>
      <c r="C67" s="73"/>
      <c r="D67" s="73"/>
      <c r="E67" s="73"/>
      <c r="F67" s="73"/>
      <c r="G67" s="73"/>
      <c r="H67" s="73"/>
    </row>
    <row r="68" spans="2:20" x14ac:dyDescent="0.25">
      <c r="B68" s="75"/>
      <c r="C68" s="75"/>
      <c r="D68" s="75"/>
      <c r="G68" s="74"/>
      <c r="H68" s="74"/>
      <c r="O68" s="55"/>
    </row>
    <row r="69" spans="2:20" x14ac:dyDescent="0.25">
      <c r="B69" s="75"/>
      <c r="C69" s="75"/>
      <c r="D69" s="75"/>
      <c r="E69" s="74"/>
      <c r="F69" s="74"/>
      <c r="G69" s="74"/>
      <c r="H69" s="74"/>
    </row>
    <row r="70" spans="2:20" x14ac:dyDescent="0.25">
      <c r="B70" s="75"/>
      <c r="C70" s="75"/>
      <c r="D70" s="75"/>
      <c r="E70" s="74"/>
      <c r="F70" s="74"/>
      <c r="G70" s="74"/>
      <c r="H70" s="74"/>
    </row>
    <row r="71" spans="2:20" x14ac:dyDescent="0.25">
      <c r="B71" s="75"/>
      <c r="C71" s="75"/>
      <c r="D71" s="75"/>
      <c r="G71" s="74"/>
      <c r="H71" s="74"/>
    </row>
    <row r="72" spans="2:20" x14ac:dyDescent="0.25">
      <c r="B72" s="75"/>
      <c r="C72" s="75"/>
      <c r="D72" s="75"/>
      <c r="G72" s="74"/>
      <c r="H72" s="74"/>
    </row>
    <row r="73" spans="2:20" x14ac:dyDescent="0.25">
      <c r="B73" s="75"/>
      <c r="C73" s="75"/>
      <c r="D73" s="75"/>
      <c r="G73" s="74"/>
      <c r="H73" s="74"/>
    </row>
    <row r="74" spans="2:20" x14ac:dyDescent="0.25">
      <c r="B74" s="75"/>
      <c r="C74" s="75"/>
      <c r="D74" s="75"/>
      <c r="G74" s="74"/>
      <c r="H74" s="74"/>
    </row>
    <row r="75" spans="2:20" x14ac:dyDescent="0.25">
      <c r="B75" s="75"/>
      <c r="C75" s="75"/>
      <c r="D75" s="75"/>
      <c r="G75" s="74"/>
      <c r="H75" s="74"/>
    </row>
    <row r="76" spans="2:20" x14ac:dyDescent="0.25">
      <c r="B76" s="75"/>
      <c r="C76" s="75"/>
      <c r="D76" s="75"/>
      <c r="G76" s="74"/>
      <c r="H76" s="74"/>
    </row>
    <row r="77" spans="2:20" x14ac:dyDescent="0.25">
      <c r="B77" s="75"/>
      <c r="C77" s="75"/>
      <c r="D77" s="75"/>
      <c r="G77" s="74"/>
      <c r="H77" s="74"/>
    </row>
    <row r="78" spans="2:20" x14ac:dyDescent="0.25">
      <c r="B78" s="75"/>
      <c r="C78" s="75"/>
      <c r="D78" s="75"/>
      <c r="G78" s="74"/>
      <c r="H78" s="74"/>
    </row>
    <row r="79" spans="2:20" x14ac:dyDescent="0.25">
      <c r="B79" s="75"/>
      <c r="C79" s="75"/>
      <c r="D79" s="75"/>
      <c r="G79" s="74"/>
      <c r="H79" s="74"/>
    </row>
    <row r="80" spans="2:20" x14ac:dyDescent="0.25">
      <c r="B80" s="75"/>
      <c r="C80" s="75"/>
      <c r="D80" s="75"/>
      <c r="G80" s="74"/>
      <c r="H80" s="74"/>
    </row>
    <row r="81" spans="2:8" x14ac:dyDescent="0.25">
      <c r="B81" s="75"/>
      <c r="C81" s="75"/>
      <c r="D81" s="75"/>
      <c r="G81" s="74"/>
      <c r="H81" s="74"/>
    </row>
    <row r="82" spans="2:8" x14ac:dyDescent="0.25">
      <c r="B82" s="75"/>
      <c r="C82" s="75"/>
      <c r="D82" s="75"/>
      <c r="G82" s="74"/>
      <c r="H82" s="74"/>
    </row>
    <row r="83" spans="2:8" x14ac:dyDescent="0.25">
      <c r="B83" s="75"/>
      <c r="C83" s="75"/>
      <c r="D83" s="75"/>
      <c r="G83" s="74"/>
      <c r="H83" s="74"/>
    </row>
    <row r="84" spans="2:8" x14ac:dyDescent="0.25">
      <c r="B84" s="75"/>
      <c r="C84" s="75"/>
      <c r="D84" s="75"/>
      <c r="G84" s="74"/>
      <c r="H84" s="74"/>
    </row>
    <row r="85" spans="2:8" x14ac:dyDescent="0.25">
      <c r="B85" s="75"/>
      <c r="C85" s="75"/>
      <c r="D85" s="75"/>
      <c r="G85" s="74"/>
      <c r="H85" s="74"/>
    </row>
    <row r="86" spans="2:8" x14ac:dyDescent="0.25">
      <c r="B86" s="75"/>
      <c r="C86" s="75"/>
      <c r="D86" s="75"/>
      <c r="G86" s="74"/>
      <c r="H86" s="74"/>
    </row>
    <row r="87" spans="2:8" x14ac:dyDescent="0.25">
      <c r="B87" s="75"/>
      <c r="C87" s="75"/>
      <c r="D87" s="75"/>
      <c r="G87" s="74"/>
      <c r="H87" s="74"/>
    </row>
    <row r="88" spans="2:8" x14ac:dyDescent="0.25">
      <c r="B88" s="75"/>
      <c r="C88" s="75"/>
      <c r="D88" s="75"/>
      <c r="G88" s="74"/>
      <c r="H88" s="74"/>
    </row>
    <row r="89" spans="2:8" x14ac:dyDescent="0.25">
      <c r="B89" s="75"/>
      <c r="C89" s="75"/>
      <c r="D89" s="75"/>
      <c r="G89" s="74"/>
      <c r="H89" s="74"/>
    </row>
    <row r="90" spans="2:8" x14ac:dyDescent="0.25">
      <c r="B90" s="75"/>
      <c r="C90" s="75"/>
      <c r="D90" s="75"/>
      <c r="G90" s="74"/>
      <c r="H90" s="74"/>
    </row>
    <row r="91" spans="2:8" x14ac:dyDescent="0.25">
      <c r="B91" s="76"/>
      <c r="C91" s="76"/>
      <c r="D91" s="76"/>
      <c r="G91" s="74"/>
      <c r="H91" s="74"/>
    </row>
  </sheetData>
  <sheetProtection selectLockedCells="1"/>
  <mergeCells count="55">
    <mergeCell ref="Q44:R44"/>
    <mergeCell ref="S44:T44"/>
    <mergeCell ref="K41:L41"/>
    <mergeCell ref="I41:J41"/>
    <mergeCell ref="G41:H41"/>
    <mergeCell ref="B40:O40"/>
    <mergeCell ref="Q40:R41"/>
    <mergeCell ref="S40:T41"/>
    <mergeCell ref="Q43:R43"/>
    <mergeCell ref="S43:T43"/>
    <mergeCell ref="E41:F41"/>
    <mergeCell ref="C41:D41"/>
    <mergeCell ref="M41:O41"/>
    <mergeCell ref="Q45:R45"/>
    <mergeCell ref="S45:T45"/>
    <mergeCell ref="Q46:R46"/>
    <mergeCell ref="S46:T46"/>
    <mergeCell ref="Q47:R47"/>
    <mergeCell ref="S47:T47"/>
    <mergeCell ref="Q48:R48"/>
    <mergeCell ref="S48:T48"/>
    <mergeCell ref="Q49:R49"/>
    <mergeCell ref="S49:T49"/>
    <mergeCell ref="Q50:R50"/>
    <mergeCell ref="S50:T50"/>
    <mergeCell ref="S56:T56"/>
    <mergeCell ref="Q51:R51"/>
    <mergeCell ref="S51:T51"/>
    <mergeCell ref="Q52:R52"/>
    <mergeCell ref="S52:T52"/>
    <mergeCell ref="Q53:R53"/>
    <mergeCell ref="S53:T53"/>
    <mergeCell ref="Q54:R54"/>
    <mergeCell ref="S54:T54"/>
    <mergeCell ref="Q55:R55"/>
    <mergeCell ref="S55:T55"/>
    <mergeCell ref="Q56:R56"/>
    <mergeCell ref="Q64:R64"/>
    <mergeCell ref="S64:T64"/>
    <mergeCell ref="Q65:R65"/>
    <mergeCell ref="S65:T65"/>
    <mergeCell ref="Q60:R60"/>
    <mergeCell ref="S60:T60"/>
    <mergeCell ref="Q61:R61"/>
    <mergeCell ref="S61:T61"/>
    <mergeCell ref="Q62:R62"/>
    <mergeCell ref="S62:T62"/>
    <mergeCell ref="Q63:R63"/>
    <mergeCell ref="S63:T63"/>
    <mergeCell ref="Q57:R57"/>
    <mergeCell ref="S57:T57"/>
    <mergeCell ref="Q58:R58"/>
    <mergeCell ref="S58:T58"/>
    <mergeCell ref="Q59:R59"/>
    <mergeCell ref="S59:T59"/>
  </mergeCells>
  <conditionalFormatting sqref="D43:D64">
    <cfRule type="cellIs" dxfId="4" priority="6" operator="greaterThan">
      <formula>C43</formula>
    </cfRule>
  </conditionalFormatting>
  <conditionalFormatting sqref="F43:F64">
    <cfRule type="cellIs" dxfId="3" priority="4" operator="greaterThan">
      <formula>E43</formula>
    </cfRule>
  </conditionalFormatting>
  <conditionalFormatting sqref="H43:H64">
    <cfRule type="cellIs" dxfId="2" priority="3" operator="greaterThan">
      <formula>G43</formula>
    </cfRule>
  </conditionalFormatting>
  <conditionalFormatting sqref="J43:J64">
    <cfRule type="cellIs" dxfId="1" priority="2" operator="greaterThan">
      <formula>I43</formula>
    </cfRule>
  </conditionalFormatting>
  <conditionalFormatting sqref="L43:L64">
    <cfRule type="cellIs" dxfId="0" priority="1" operator="greaterThan">
      <formula>K43</formula>
    </cfRule>
  </conditionalFormatting>
  <hyperlinks>
    <hyperlink ref="B1" location="'Menu Principal'!A1" display="Menu Principal"/>
    <hyperlink ref="C1" location="Trimestres!A1" display="Trimestres"/>
    <hyperlink ref="D1" location="Despesas!A1" display="Despesas"/>
    <hyperlink ref="E1" location="'Resumo Geral'!A1" display="Resumo Geral"/>
  </hyperlink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6"/>
  <sheetViews>
    <sheetView showGridLines="0" zoomScale="90" zoomScaleNormal="90" workbookViewId="0">
      <selection activeCell="D217" sqref="D217"/>
    </sheetView>
  </sheetViews>
  <sheetFormatPr defaultRowHeight="15.75" x14ac:dyDescent="0.25"/>
  <cols>
    <col min="1" max="1" width="3.7109375" style="326" customWidth="1"/>
    <col min="2" max="3" width="28.7109375" style="326" customWidth="1"/>
    <col min="4" max="4" width="60.7109375" style="326" customWidth="1"/>
    <col min="5" max="5" width="26.7109375" style="326" customWidth="1"/>
    <col min="6" max="6" width="23.7109375" style="326" customWidth="1"/>
    <col min="7" max="7" width="23.7109375" style="326" hidden="1" customWidth="1"/>
    <col min="8" max="10" width="23.7109375" style="327" hidden="1" customWidth="1"/>
    <col min="11" max="11" width="26.7109375" style="327" hidden="1" customWidth="1"/>
    <col min="12" max="12" width="11.28515625" style="326" customWidth="1"/>
    <col min="13" max="16384" width="9.140625" style="326"/>
  </cols>
  <sheetData>
    <row r="1" spans="2:12" ht="19.5" thickBot="1" x14ac:dyDescent="0.3">
      <c r="B1" s="405" t="s">
        <v>109</v>
      </c>
      <c r="C1" s="405" t="s">
        <v>110</v>
      </c>
    </row>
    <row r="2" spans="2:12" ht="21" thickBot="1" x14ac:dyDescent="0.3">
      <c r="B2" s="759" t="s">
        <v>41</v>
      </c>
      <c r="C2" s="760"/>
      <c r="D2" s="760"/>
      <c r="E2" s="760"/>
      <c r="F2" s="760"/>
      <c r="G2" s="760"/>
      <c r="H2" s="760"/>
      <c r="I2" s="760"/>
      <c r="J2" s="760"/>
      <c r="K2" s="761"/>
    </row>
    <row r="3" spans="2:12" ht="21" thickBot="1" x14ac:dyDescent="0.3">
      <c r="B3" s="772" t="s">
        <v>38</v>
      </c>
      <c r="C3" s="773"/>
      <c r="D3" s="773"/>
      <c r="E3" s="773"/>
      <c r="F3" s="773"/>
      <c r="G3" s="773"/>
      <c r="H3" s="773"/>
      <c r="I3" s="773"/>
      <c r="J3" s="773"/>
      <c r="K3" s="774"/>
    </row>
    <row r="4" spans="2:12" x14ac:dyDescent="0.25">
      <c r="B4" s="762" t="s">
        <v>0</v>
      </c>
      <c r="C4" s="754" t="s">
        <v>94</v>
      </c>
      <c r="D4" s="754" t="s">
        <v>1</v>
      </c>
      <c r="E4" s="754" t="s">
        <v>95</v>
      </c>
      <c r="F4" s="775" t="s">
        <v>5</v>
      </c>
      <c r="G4" s="756" t="s">
        <v>89</v>
      </c>
      <c r="H4" s="757"/>
      <c r="I4" s="757"/>
      <c r="J4" s="757"/>
      <c r="K4" s="758"/>
    </row>
    <row r="5" spans="2:12" ht="30" x14ac:dyDescent="0.25">
      <c r="B5" s="763"/>
      <c r="C5" s="755"/>
      <c r="D5" s="755"/>
      <c r="E5" s="755"/>
      <c r="F5" s="776"/>
      <c r="G5" s="625" t="s">
        <v>96</v>
      </c>
      <c r="H5" s="626" t="s">
        <v>86</v>
      </c>
      <c r="I5" s="626" t="s">
        <v>97</v>
      </c>
      <c r="J5" s="626" t="s">
        <v>87</v>
      </c>
      <c r="K5" s="330" t="s">
        <v>88</v>
      </c>
      <c r="L5" s="331"/>
    </row>
    <row r="6" spans="2:12" ht="60" customHeight="1" x14ac:dyDescent="0.25">
      <c r="B6" s="638" t="s">
        <v>113</v>
      </c>
      <c r="C6" s="637">
        <v>283260</v>
      </c>
      <c r="D6" s="637" t="s">
        <v>171</v>
      </c>
      <c r="E6" s="636">
        <v>3306298.96</v>
      </c>
      <c r="F6" s="635">
        <v>45718</v>
      </c>
      <c r="G6" s="777"/>
      <c r="H6" s="779"/>
      <c r="I6" s="783"/>
      <c r="J6" s="779"/>
      <c r="K6" s="781"/>
      <c r="L6" s="331"/>
    </row>
    <row r="7" spans="2:12" ht="60" customHeight="1" x14ac:dyDescent="0.25">
      <c r="B7" s="638" t="s">
        <v>113</v>
      </c>
      <c r="C7" s="637">
        <v>283222</v>
      </c>
      <c r="D7" s="637" t="s">
        <v>169</v>
      </c>
      <c r="E7" s="636">
        <v>3049719.59</v>
      </c>
      <c r="F7" s="635">
        <v>45711</v>
      </c>
      <c r="G7" s="778"/>
      <c r="H7" s="780"/>
      <c r="I7" s="784"/>
      <c r="J7" s="780"/>
      <c r="K7" s="782"/>
      <c r="L7" s="331"/>
    </row>
    <row r="8" spans="2:12" ht="75" x14ac:dyDescent="0.25">
      <c r="B8" s="638" t="s">
        <v>113</v>
      </c>
      <c r="C8" s="637">
        <v>301334</v>
      </c>
      <c r="D8" s="637" t="s">
        <v>173</v>
      </c>
      <c r="E8" s="636">
        <v>8592288.7899999991</v>
      </c>
      <c r="F8" s="635">
        <v>45745</v>
      </c>
      <c r="G8" s="383"/>
      <c r="H8" s="209"/>
      <c r="I8" s="210"/>
      <c r="J8" s="209"/>
      <c r="K8" s="211"/>
    </row>
    <row r="9" spans="2:12" x14ac:dyDescent="0.25">
      <c r="B9" s="638"/>
      <c r="C9" s="637"/>
      <c r="D9" s="637"/>
      <c r="E9" s="636"/>
      <c r="F9" s="635"/>
      <c r="G9" s="383"/>
      <c r="H9" s="209"/>
      <c r="I9" s="210"/>
      <c r="J9" s="209"/>
      <c r="K9" s="211"/>
    </row>
    <row r="10" spans="2:12" x14ac:dyDescent="0.25">
      <c r="B10" s="638"/>
      <c r="C10" s="637"/>
      <c r="D10" s="637"/>
      <c r="E10" s="636"/>
      <c r="F10" s="635"/>
      <c r="G10" s="383"/>
      <c r="H10" s="209"/>
      <c r="I10" s="210"/>
      <c r="J10" s="209"/>
      <c r="K10" s="211"/>
    </row>
    <row r="11" spans="2:12" x14ac:dyDescent="0.25">
      <c r="B11" s="638" t="str">
        <f>IF(ISBLANK(Terceirização!B10),"",Terceirização!B10)</f>
        <v/>
      </c>
      <c r="C11" s="637" t="str">
        <f>IF(ISBLANK(Terceirização!C10),"",Terceirização!C10)</f>
        <v/>
      </c>
      <c r="D11" s="637" t="str">
        <f>IF(ISBLANK(Terceirização!D10),"",Terceirização!D10)</f>
        <v/>
      </c>
      <c r="E11" s="636" t="str">
        <f>IF(ISBLANK(Terceirização!I10),"",Terceirização!I10)</f>
        <v/>
      </c>
      <c r="F11" s="635" t="str">
        <f>IF(ISBLANK(Terceirização!J10),"",Terceirização!J10)</f>
        <v/>
      </c>
      <c r="G11" s="383"/>
      <c r="H11" s="209"/>
      <c r="I11" s="210"/>
      <c r="J11" s="209"/>
      <c r="K11" s="211"/>
    </row>
    <row r="12" spans="2:12" x14ac:dyDescent="0.25">
      <c r="B12" s="638" t="str">
        <f>IF(ISBLANK(Terceirização!B11),"",Terceirização!B11)</f>
        <v/>
      </c>
      <c r="C12" s="637" t="str">
        <f>IF(ISBLANK(Terceirização!C11),"",Terceirização!C11)</f>
        <v/>
      </c>
      <c r="D12" s="637" t="str">
        <f>IF(ISBLANK(Terceirização!D11),"",Terceirização!D11)</f>
        <v/>
      </c>
      <c r="E12" s="636" t="str">
        <f>IF(ISBLANK(Terceirização!I11),"",Terceirização!I11)</f>
        <v/>
      </c>
      <c r="F12" s="635" t="str">
        <f>IF(ISBLANK(Terceirização!J11),"",Terceirização!J11)</f>
        <v/>
      </c>
      <c r="G12" s="383"/>
      <c r="H12" s="209"/>
      <c r="I12" s="210"/>
      <c r="J12" s="209"/>
      <c r="K12" s="211"/>
    </row>
    <row r="13" spans="2:12" x14ac:dyDescent="0.25">
      <c r="B13" s="638" t="str">
        <f>IF(ISBLANK(Terceirização!B12),"",Terceirização!B12)</f>
        <v/>
      </c>
      <c r="C13" s="637" t="str">
        <f>IF(ISBLANK(Terceirização!C12),"",Terceirização!C12)</f>
        <v/>
      </c>
      <c r="D13" s="637" t="str">
        <f>IF(ISBLANK(Terceirização!D12),"",Terceirização!D12)</f>
        <v/>
      </c>
      <c r="E13" s="636" t="str">
        <f>IF(ISBLANK(Terceirização!I12),"",Terceirização!I12)</f>
        <v/>
      </c>
      <c r="F13" s="635" t="str">
        <f>IF(ISBLANK(Terceirização!J12),"",Terceirização!J12)</f>
        <v/>
      </c>
      <c r="G13" s="383"/>
      <c r="H13" s="209"/>
      <c r="I13" s="210"/>
      <c r="J13" s="209"/>
      <c r="K13" s="211"/>
    </row>
    <row r="14" spans="2:12" x14ac:dyDescent="0.25">
      <c r="B14" s="638" t="str">
        <f>IF(ISBLANK(Terceirização!B13),"",Terceirização!B13)</f>
        <v/>
      </c>
      <c r="C14" s="637" t="str">
        <f>IF(ISBLANK(Terceirização!C13),"",Terceirização!C13)</f>
        <v/>
      </c>
      <c r="D14" s="637" t="str">
        <f>IF(ISBLANK(Terceirização!D13),"",Terceirização!D13)</f>
        <v/>
      </c>
      <c r="E14" s="636" t="str">
        <f>IF(ISBLANK(Terceirização!I13),"",Terceirização!I13)</f>
        <v/>
      </c>
      <c r="F14" s="635" t="str">
        <f>IF(ISBLANK(Terceirização!J13),"",Terceirização!J13)</f>
        <v/>
      </c>
      <c r="G14" s="383"/>
      <c r="H14" s="209"/>
      <c r="I14" s="210"/>
      <c r="J14" s="209"/>
      <c r="K14" s="211"/>
    </row>
    <row r="15" spans="2:12" ht="16.5" thickBot="1" x14ac:dyDescent="0.3">
      <c r="B15" s="336" t="str">
        <f>IF(ISBLANK(Terceirização!B14),"",Terceirização!B14)</f>
        <v/>
      </c>
      <c r="C15" s="337" t="str">
        <f>IF(ISBLANK(Terceirização!C14),"",Terceirização!C14)</f>
        <v/>
      </c>
      <c r="D15" s="337" t="str">
        <f>IF(ISBLANK(Terceirização!D14),"",Terceirização!D14)</f>
        <v/>
      </c>
      <c r="E15" s="338" t="str">
        <f>IF(ISBLANK(Terceirização!I14),"",Terceirização!I14)</f>
        <v/>
      </c>
      <c r="F15" s="371" t="str">
        <f>IF(ISBLANK(Terceirização!J14),"",Terceirização!J14)</f>
        <v/>
      </c>
      <c r="G15" s="384"/>
      <c r="H15" s="212"/>
      <c r="I15" s="213"/>
      <c r="J15" s="212"/>
      <c r="K15" s="214"/>
    </row>
    <row r="16" spans="2:12" ht="21.75" thickBot="1" x14ac:dyDescent="0.3">
      <c r="B16" s="764" t="s">
        <v>49</v>
      </c>
      <c r="C16" s="765"/>
      <c r="D16" s="765"/>
      <c r="E16" s="681">
        <f>SUM(E6:E15)</f>
        <v>14948307.34</v>
      </c>
      <c r="F16" s="682"/>
      <c r="G16" s="766" t="s">
        <v>49</v>
      </c>
      <c r="H16" s="767"/>
      <c r="I16" s="767"/>
      <c r="J16" s="767"/>
      <c r="K16" s="339">
        <f>SUM(K6:K15)</f>
        <v>0</v>
      </c>
    </row>
    <row r="17" spans="2:11" ht="21" thickBot="1" x14ac:dyDescent="0.3">
      <c r="B17" s="759" t="s">
        <v>48</v>
      </c>
      <c r="C17" s="760"/>
      <c r="D17" s="760"/>
      <c r="E17" s="760"/>
      <c r="F17" s="760"/>
      <c r="G17" s="760"/>
      <c r="H17" s="760"/>
      <c r="I17" s="760"/>
      <c r="J17" s="760"/>
      <c r="K17" s="761"/>
    </row>
    <row r="18" spans="2:11" x14ac:dyDescent="0.25">
      <c r="B18" s="762" t="s">
        <v>0</v>
      </c>
      <c r="C18" s="754" t="s">
        <v>94</v>
      </c>
      <c r="D18" s="754" t="s">
        <v>1</v>
      </c>
      <c r="E18" s="754" t="s">
        <v>95</v>
      </c>
      <c r="F18" s="768" t="s">
        <v>5</v>
      </c>
      <c r="G18" s="756" t="s">
        <v>89</v>
      </c>
      <c r="H18" s="757"/>
      <c r="I18" s="757"/>
      <c r="J18" s="757"/>
      <c r="K18" s="758"/>
    </row>
    <row r="19" spans="2:11" ht="30" x14ac:dyDescent="0.25">
      <c r="B19" s="763"/>
      <c r="C19" s="755"/>
      <c r="D19" s="755"/>
      <c r="E19" s="755"/>
      <c r="F19" s="769"/>
      <c r="G19" s="625" t="s">
        <v>96</v>
      </c>
      <c r="H19" s="626" t="s">
        <v>86</v>
      </c>
      <c r="I19" s="626" t="s">
        <v>97</v>
      </c>
      <c r="J19" s="626" t="s">
        <v>87</v>
      </c>
      <c r="K19" s="330" t="s">
        <v>88</v>
      </c>
    </row>
    <row r="20" spans="2:11" ht="60" x14ac:dyDescent="0.25">
      <c r="B20" s="340" t="s">
        <v>118</v>
      </c>
      <c r="C20" s="341">
        <v>290117</v>
      </c>
      <c r="D20" s="341" t="s">
        <v>307</v>
      </c>
      <c r="E20" s="343">
        <v>1638065.68</v>
      </c>
      <c r="F20" s="344">
        <v>45679</v>
      </c>
      <c r="G20" s="385"/>
      <c r="H20" s="209"/>
      <c r="I20" s="210"/>
      <c r="J20" s="209"/>
      <c r="K20" s="211"/>
    </row>
    <row r="21" spans="2:11" ht="60" x14ac:dyDescent="0.25">
      <c r="B21" s="340" t="s">
        <v>118</v>
      </c>
      <c r="C21" s="341">
        <v>289659</v>
      </c>
      <c r="D21" s="341" t="s">
        <v>285</v>
      </c>
      <c r="E21" s="343">
        <v>1648288.99</v>
      </c>
      <c r="F21" s="344">
        <v>45678</v>
      </c>
      <c r="G21" s="385"/>
      <c r="H21" s="209"/>
      <c r="I21" s="210"/>
      <c r="J21" s="209"/>
      <c r="K21" s="211"/>
    </row>
    <row r="22" spans="2:11" ht="60" x14ac:dyDescent="0.25">
      <c r="B22" s="340" t="s">
        <v>117</v>
      </c>
      <c r="C22" s="341">
        <v>290264</v>
      </c>
      <c r="D22" s="341" t="s">
        <v>318</v>
      </c>
      <c r="E22" s="345">
        <v>411651.65</v>
      </c>
      <c r="F22" s="344">
        <v>46045</v>
      </c>
      <c r="G22" s="385"/>
      <c r="H22" s="209"/>
      <c r="I22" s="210"/>
      <c r="J22" s="209"/>
      <c r="K22" s="211"/>
    </row>
    <row r="23" spans="2:11" ht="45" x14ac:dyDescent="0.25">
      <c r="B23" s="340" t="s">
        <v>116</v>
      </c>
      <c r="C23" s="341">
        <v>289935</v>
      </c>
      <c r="D23" s="341" t="s">
        <v>297</v>
      </c>
      <c r="E23" s="343">
        <v>163252.32999999999</v>
      </c>
      <c r="F23" s="344">
        <v>46110</v>
      </c>
      <c r="G23" s="385"/>
      <c r="H23" s="209"/>
      <c r="I23" s="210"/>
      <c r="J23" s="209"/>
      <c r="K23" s="211"/>
    </row>
    <row r="24" spans="2:11" ht="90" x14ac:dyDescent="0.25">
      <c r="B24" s="340" t="s">
        <v>118</v>
      </c>
      <c r="C24" s="341">
        <v>289614</v>
      </c>
      <c r="D24" s="341" t="s">
        <v>277</v>
      </c>
      <c r="E24" s="343">
        <v>277949.62</v>
      </c>
      <c r="F24" s="344">
        <v>46451</v>
      </c>
      <c r="G24" s="385"/>
      <c r="H24" s="209"/>
      <c r="I24" s="210"/>
      <c r="J24" s="209"/>
      <c r="K24" s="211"/>
    </row>
    <row r="25" spans="2:11" ht="60" x14ac:dyDescent="0.25">
      <c r="B25" s="340" t="s">
        <v>118</v>
      </c>
      <c r="C25" s="341">
        <v>289510</v>
      </c>
      <c r="D25" s="341" t="s">
        <v>276</v>
      </c>
      <c r="E25" s="343">
        <v>442837.33</v>
      </c>
      <c r="F25" s="344">
        <v>47176</v>
      </c>
      <c r="G25" s="385"/>
      <c r="H25" s="209"/>
      <c r="I25" s="210"/>
      <c r="J25" s="209"/>
      <c r="K25" s="211"/>
    </row>
    <row r="26" spans="2:11" x14ac:dyDescent="0.25">
      <c r="B26" s="340" t="s">
        <v>717</v>
      </c>
      <c r="C26" s="341">
        <v>303172</v>
      </c>
      <c r="D26" s="413" t="s">
        <v>119</v>
      </c>
      <c r="E26" s="343">
        <v>700000</v>
      </c>
      <c r="F26" s="344">
        <v>45688</v>
      </c>
      <c r="G26" s="385"/>
      <c r="H26" s="209"/>
      <c r="I26" s="210"/>
      <c r="J26" s="209"/>
      <c r="K26" s="211"/>
    </row>
    <row r="27" spans="2:11" ht="30" x14ac:dyDescent="0.25">
      <c r="B27" s="340" t="s">
        <v>130</v>
      </c>
      <c r="C27" s="341">
        <v>290908</v>
      </c>
      <c r="D27" s="413" t="s">
        <v>389</v>
      </c>
      <c r="E27" s="343">
        <v>870.59</v>
      </c>
      <c r="F27" s="344">
        <v>45747</v>
      </c>
      <c r="G27" s="385"/>
      <c r="H27" s="209"/>
      <c r="I27" s="210"/>
      <c r="J27" s="209"/>
      <c r="K27" s="211"/>
    </row>
    <row r="28" spans="2:11" ht="30" x14ac:dyDescent="0.25">
      <c r="B28" s="340" t="s">
        <v>715</v>
      </c>
      <c r="C28" s="341">
        <v>303328</v>
      </c>
      <c r="D28" s="413" t="s">
        <v>720</v>
      </c>
      <c r="E28" s="343">
        <v>50000</v>
      </c>
      <c r="F28" s="344">
        <v>45747</v>
      </c>
      <c r="G28" s="385"/>
      <c r="H28" s="209"/>
      <c r="I28" s="210"/>
      <c r="J28" s="209"/>
      <c r="K28" s="211"/>
    </row>
    <row r="29" spans="2:11" ht="30" x14ac:dyDescent="0.25">
      <c r="B29" s="340" t="s">
        <v>130</v>
      </c>
      <c r="C29" s="341">
        <v>290902</v>
      </c>
      <c r="D29" s="413" t="s">
        <v>388</v>
      </c>
      <c r="E29" s="343">
        <v>622.74</v>
      </c>
      <c r="F29" s="344">
        <v>45747</v>
      </c>
      <c r="G29" s="385"/>
      <c r="H29" s="209"/>
      <c r="I29" s="210"/>
      <c r="J29" s="209"/>
      <c r="K29" s="211"/>
    </row>
    <row r="30" spans="2:11" ht="30" x14ac:dyDescent="0.25">
      <c r="B30" s="340" t="s">
        <v>125</v>
      </c>
      <c r="C30" s="341">
        <v>294638</v>
      </c>
      <c r="D30" s="413" t="s">
        <v>427</v>
      </c>
      <c r="E30" s="343">
        <v>3232.32</v>
      </c>
      <c r="F30" s="344">
        <v>45747</v>
      </c>
      <c r="G30" s="385"/>
      <c r="H30" s="209"/>
      <c r="I30" s="210"/>
      <c r="J30" s="209"/>
      <c r="K30" s="211"/>
    </row>
    <row r="31" spans="2:11" ht="90" x14ac:dyDescent="0.25">
      <c r="B31" s="340" t="s">
        <v>155</v>
      </c>
      <c r="C31" s="341">
        <v>289727</v>
      </c>
      <c r="D31" s="413" t="s">
        <v>290</v>
      </c>
      <c r="E31" s="343">
        <v>1134770.67</v>
      </c>
      <c r="F31" s="344">
        <v>46075</v>
      </c>
      <c r="G31" s="385"/>
      <c r="H31" s="209"/>
      <c r="I31" s="210"/>
      <c r="J31" s="209"/>
      <c r="K31" s="211"/>
    </row>
    <row r="32" spans="2:11" x14ac:dyDescent="0.25">
      <c r="B32" s="340"/>
      <c r="C32" s="341"/>
      <c r="D32" s="413"/>
      <c r="E32" s="343"/>
      <c r="F32" s="344"/>
      <c r="G32" s="385"/>
      <c r="H32" s="209"/>
      <c r="I32" s="210"/>
      <c r="J32" s="209"/>
      <c r="K32" s="211"/>
    </row>
    <row r="33" spans="2:11" x14ac:dyDescent="0.25">
      <c r="B33" s="340"/>
      <c r="C33" s="341"/>
      <c r="D33" s="413"/>
      <c r="E33" s="343"/>
      <c r="F33" s="344"/>
      <c r="G33" s="385"/>
      <c r="H33" s="209"/>
      <c r="I33" s="210"/>
      <c r="J33" s="209"/>
      <c r="K33" s="211"/>
    </row>
    <row r="34" spans="2:11" x14ac:dyDescent="0.25">
      <c r="B34" s="340" t="str">
        <f>IF(ISBLANK('TI - Aquisições'!B19),"",'TI - Aquisições'!B19)</f>
        <v/>
      </c>
      <c r="C34" s="341" t="str">
        <f>IF(ISBLANK('TI - Aquisições'!C19),"",'TI - Aquisições'!C19)</f>
        <v/>
      </c>
      <c r="D34" s="413" t="str">
        <f>IF(ISBLANK('TI - Aquisições'!D19),"",'TI - Aquisições'!D19)</f>
        <v/>
      </c>
      <c r="E34" s="343" t="str">
        <f>IF(ISBLANK('TI - Aquisições'!I19),"",'TI - Aquisições'!I19)</f>
        <v/>
      </c>
      <c r="F34" s="344" t="str">
        <f>IF(ISBLANK('TI - Aquisições'!J19),"",'TI - Aquisições'!J19)</f>
        <v/>
      </c>
      <c r="G34" s="385"/>
      <c r="H34" s="209"/>
      <c r="I34" s="210"/>
      <c r="J34" s="209"/>
      <c r="K34" s="211"/>
    </row>
    <row r="35" spans="2:11" x14ac:dyDescent="0.25">
      <c r="B35" s="340" t="str">
        <f>IF(ISBLANK('TI - Aquisições'!B20),"",'TI - Aquisições'!B20)</f>
        <v/>
      </c>
      <c r="C35" s="341" t="str">
        <f>IF(ISBLANK('TI - Aquisições'!C20),"",'TI - Aquisições'!C20)</f>
        <v/>
      </c>
      <c r="D35" s="341" t="str">
        <f>IF(ISBLANK('TI - Aquisições'!D20),"",'TI - Aquisições'!D20)</f>
        <v/>
      </c>
      <c r="E35" s="343" t="str">
        <f>IF(ISBLANK('TI - Aquisições'!I20),"",'TI - Aquisições'!I20)</f>
        <v/>
      </c>
      <c r="F35" s="344" t="str">
        <f>IF(ISBLANK('TI - Aquisições'!J20),"",'TI - Aquisições'!J20)</f>
        <v/>
      </c>
      <c r="G35" s="385"/>
      <c r="H35" s="209"/>
      <c r="I35" s="210"/>
      <c r="J35" s="209"/>
      <c r="K35" s="211"/>
    </row>
    <row r="36" spans="2:11" x14ac:dyDescent="0.25">
      <c r="B36" s="340" t="str">
        <f>IF(ISBLANK('TI - Aquisições'!B21),"",'TI - Aquisições'!B21)</f>
        <v/>
      </c>
      <c r="C36" s="341" t="str">
        <f>IF(ISBLANK('TI - Aquisições'!C21),"",'TI - Aquisições'!C21)</f>
        <v/>
      </c>
      <c r="D36" s="341" t="str">
        <f>IF(ISBLANK('TI - Aquisições'!D21),"",'TI - Aquisições'!D21)</f>
        <v/>
      </c>
      <c r="E36" s="343" t="str">
        <f>IF(ISBLANK('TI - Aquisições'!I21),"",'TI - Aquisições'!I21)</f>
        <v/>
      </c>
      <c r="F36" s="344" t="str">
        <f>IF(ISBLANK('TI - Aquisições'!J21),"",'TI - Aquisições'!J21)</f>
        <v/>
      </c>
      <c r="G36" s="385"/>
      <c r="H36" s="209"/>
      <c r="I36" s="210"/>
      <c r="J36" s="209"/>
      <c r="K36" s="211"/>
    </row>
    <row r="37" spans="2:11" x14ac:dyDescent="0.25">
      <c r="B37" s="340" t="str">
        <f>IF(ISBLANK('TI - Aquisições'!B22),"",'TI - Aquisições'!B22)</f>
        <v/>
      </c>
      <c r="C37" s="341" t="str">
        <f>IF(ISBLANK('TI - Aquisições'!C22),"",'TI - Aquisições'!C22)</f>
        <v/>
      </c>
      <c r="D37" s="341" t="str">
        <f>IF(ISBLANK('TI - Aquisições'!D22),"",'TI - Aquisições'!D22)</f>
        <v/>
      </c>
      <c r="E37" s="345" t="str">
        <f>IF(ISBLANK('TI - Aquisições'!I22),"",'TI - Aquisições'!I22)</f>
        <v/>
      </c>
      <c r="F37" s="344" t="str">
        <f>IF(ISBLANK('TI - Aquisições'!J22),"",'TI - Aquisições'!J22)</f>
        <v/>
      </c>
      <c r="G37" s="385"/>
      <c r="H37" s="209"/>
      <c r="I37" s="210"/>
      <c r="J37" s="209"/>
      <c r="K37" s="211"/>
    </row>
    <row r="38" spans="2:11" x14ac:dyDescent="0.25">
      <c r="B38" s="347" t="str">
        <f>IF(ISBLANK('TI - Aquisições'!B23),"",'TI - Aquisições'!B23)</f>
        <v/>
      </c>
      <c r="C38" s="348" t="str">
        <f>IF(ISBLANK('TI - Aquisições'!C23),"",'TI - Aquisições'!C23)</f>
        <v/>
      </c>
      <c r="D38" s="348" t="str">
        <f>IF(ISBLANK('TI - Aquisições'!D23),"",'TI - Aquisições'!D23)</f>
        <v/>
      </c>
      <c r="E38" s="349" t="str">
        <f>IF(ISBLANK('TI - Aquisições'!I23),"",'TI - Aquisições'!I23)</f>
        <v/>
      </c>
      <c r="F38" s="350" t="str">
        <f>IF(ISBLANK('TI - Aquisições'!J23),"",'TI - Aquisições'!J23)</f>
        <v/>
      </c>
      <c r="G38" s="386"/>
      <c r="H38" s="630"/>
      <c r="I38" s="632"/>
      <c r="J38" s="630"/>
      <c r="K38" s="631"/>
    </row>
    <row r="39" spans="2:11" ht="16.5" thickBot="1" x14ac:dyDescent="0.3">
      <c r="B39" s="351" t="str">
        <f>IF(ISBLANK('TI - Aquisições'!B24),"",'TI - Aquisições'!B24)</f>
        <v/>
      </c>
      <c r="C39" s="352" t="str">
        <f>IF(ISBLANK('TI - Aquisições'!C24),"",'TI - Aquisições'!C24)</f>
        <v/>
      </c>
      <c r="D39" s="352" t="str">
        <f>IF(ISBLANK('TI - Aquisições'!D24),"",'TI - Aquisições'!D24)</f>
        <v/>
      </c>
      <c r="E39" s="353" t="str">
        <f>IF(ISBLANK('TI - Aquisições'!I24),"",'TI - Aquisições'!I24)</f>
        <v/>
      </c>
      <c r="F39" s="354" t="str">
        <f>IF(ISBLANK('TI - Aquisições'!J24),"",'TI - Aquisições'!J24)</f>
        <v/>
      </c>
      <c r="G39" s="387"/>
      <c r="H39" s="212"/>
      <c r="I39" s="213"/>
      <c r="J39" s="212"/>
      <c r="K39" s="214"/>
    </row>
    <row r="40" spans="2:11" ht="21.75" thickBot="1" x14ac:dyDescent="0.3">
      <c r="B40" s="764" t="s">
        <v>50</v>
      </c>
      <c r="C40" s="765"/>
      <c r="D40" s="765"/>
      <c r="E40" s="683">
        <f>SUM(E20:E39)</f>
        <v>6471541.9199999999</v>
      </c>
      <c r="F40" s="684"/>
      <c r="G40" s="766" t="s">
        <v>50</v>
      </c>
      <c r="H40" s="767"/>
      <c r="I40" s="767"/>
      <c r="J40" s="767"/>
      <c r="K40" s="339">
        <f>SUM(K20:K39)</f>
        <v>0</v>
      </c>
    </row>
    <row r="41" spans="2:11" ht="21" thickBot="1" x14ac:dyDescent="0.3">
      <c r="B41" s="759" t="s">
        <v>51</v>
      </c>
      <c r="C41" s="760"/>
      <c r="D41" s="760"/>
      <c r="E41" s="760"/>
      <c r="F41" s="760"/>
      <c r="G41" s="760"/>
      <c r="H41" s="760"/>
      <c r="I41" s="760"/>
      <c r="J41" s="760"/>
      <c r="K41" s="761"/>
    </row>
    <row r="42" spans="2:11" x14ac:dyDescent="0.25">
      <c r="B42" s="762" t="s">
        <v>0</v>
      </c>
      <c r="C42" s="754" t="s">
        <v>94</v>
      </c>
      <c r="D42" s="754" t="s">
        <v>1</v>
      </c>
      <c r="E42" s="754" t="s">
        <v>95</v>
      </c>
      <c r="F42" s="768" t="s">
        <v>5</v>
      </c>
      <c r="G42" s="756" t="s">
        <v>89</v>
      </c>
      <c r="H42" s="757"/>
      <c r="I42" s="757"/>
      <c r="J42" s="757"/>
      <c r="K42" s="758"/>
    </row>
    <row r="43" spans="2:11" ht="30" x14ac:dyDescent="0.25">
      <c r="B43" s="763"/>
      <c r="C43" s="755"/>
      <c r="D43" s="755"/>
      <c r="E43" s="755"/>
      <c r="F43" s="769"/>
      <c r="G43" s="625" t="s">
        <v>96</v>
      </c>
      <c r="H43" s="626" t="s">
        <v>86</v>
      </c>
      <c r="I43" s="626" t="s">
        <v>97</v>
      </c>
      <c r="J43" s="626" t="s">
        <v>87</v>
      </c>
      <c r="K43" s="330" t="s">
        <v>88</v>
      </c>
    </row>
    <row r="44" spans="2:11" ht="30" x14ac:dyDescent="0.25">
      <c r="B44" s="638" t="s">
        <v>118</v>
      </c>
      <c r="C44" s="637">
        <v>289614</v>
      </c>
      <c r="D44" s="637"/>
      <c r="E44" s="356">
        <v>31137</v>
      </c>
      <c r="F44" s="335">
        <v>46451</v>
      </c>
      <c r="G44" s="535"/>
      <c r="H44" s="534"/>
      <c r="I44" s="534"/>
      <c r="J44" s="209"/>
      <c r="K44" s="211"/>
    </row>
    <row r="45" spans="2:11" ht="45" x14ac:dyDescent="0.25">
      <c r="B45" s="638" t="s">
        <v>118</v>
      </c>
      <c r="C45" s="637">
        <v>291155</v>
      </c>
      <c r="D45" s="637" t="s">
        <v>403</v>
      </c>
      <c r="E45" s="356">
        <v>757.95</v>
      </c>
      <c r="F45" s="335">
        <v>45715</v>
      </c>
      <c r="G45" s="535"/>
      <c r="H45" s="534"/>
      <c r="I45" s="534"/>
      <c r="J45" s="209"/>
      <c r="K45" s="211"/>
    </row>
    <row r="46" spans="2:11" ht="75" x14ac:dyDescent="0.25">
      <c r="B46" s="638" t="s">
        <v>124</v>
      </c>
      <c r="C46" s="637">
        <v>287197</v>
      </c>
      <c r="D46" s="637" t="s">
        <v>188</v>
      </c>
      <c r="E46" s="356">
        <v>144568</v>
      </c>
      <c r="F46" s="335">
        <v>45668</v>
      </c>
      <c r="G46" s="535"/>
      <c r="H46" s="534"/>
      <c r="I46" s="534"/>
      <c r="J46" s="209"/>
      <c r="K46" s="211"/>
    </row>
    <row r="47" spans="2:11" ht="60" x14ac:dyDescent="0.25">
      <c r="B47" s="340" t="s">
        <v>118</v>
      </c>
      <c r="C47" s="341">
        <v>289659</v>
      </c>
      <c r="D47" s="341" t="s">
        <v>285</v>
      </c>
      <c r="E47" s="345">
        <v>124248</v>
      </c>
      <c r="F47" s="344">
        <v>45678</v>
      </c>
      <c r="G47" s="535"/>
      <c r="H47" s="534"/>
      <c r="I47" s="534"/>
      <c r="J47" s="209"/>
      <c r="K47" s="211"/>
    </row>
    <row r="48" spans="2:11" ht="75" x14ac:dyDescent="0.25">
      <c r="B48" s="638" t="s">
        <v>118</v>
      </c>
      <c r="C48" s="637">
        <v>289645</v>
      </c>
      <c r="D48" s="637" t="s">
        <v>282</v>
      </c>
      <c r="E48" s="356">
        <v>82862.78</v>
      </c>
      <c r="F48" s="335">
        <v>45731</v>
      </c>
      <c r="G48" s="383"/>
      <c r="H48" s="209"/>
      <c r="I48" s="210"/>
      <c r="J48" s="209"/>
      <c r="K48" s="211"/>
    </row>
    <row r="49" spans="2:11" ht="60" x14ac:dyDescent="0.25">
      <c r="B49" s="638" t="s">
        <v>117</v>
      </c>
      <c r="C49" s="637">
        <v>290264</v>
      </c>
      <c r="D49" s="637" t="s">
        <v>318</v>
      </c>
      <c r="E49" s="356">
        <v>261000</v>
      </c>
      <c r="F49" s="335">
        <v>46045</v>
      </c>
      <c r="G49" s="383"/>
      <c r="H49" s="209"/>
      <c r="I49" s="210"/>
      <c r="J49" s="209"/>
      <c r="K49" s="211"/>
    </row>
    <row r="50" spans="2:11" ht="75" x14ac:dyDescent="0.25">
      <c r="B50" s="638" t="s">
        <v>620</v>
      </c>
      <c r="C50" s="637">
        <v>290254</v>
      </c>
      <c r="D50" s="637" t="s">
        <v>316</v>
      </c>
      <c r="E50" s="636">
        <v>38114.18</v>
      </c>
      <c r="F50" s="335">
        <v>45700</v>
      </c>
      <c r="G50" s="383"/>
      <c r="H50" s="209"/>
      <c r="I50" s="210"/>
      <c r="J50" s="209"/>
      <c r="K50" s="211"/>
    </row>
    <row r="51" spans="2:11" ht="75" x14ac:dyDescent="0.25">
      <c r="B51" s="340" t="s">
        <v>135</v>
      </c>
      <c r="C51" s="341">
        <v>291124</v>
      </c>
      <c r="D51" s="341" t="s">
        <v>399</v>
      </c>
      <c r="E51" s="345">
        <v>13907.86</v>
      </c>
      <c r="F51" s="344">
        <v>45702</v>
      </c>
      <c r="G51" s="385"/>
      <c r="H51" s="209"/>
      <c r="I51" s="210"/>
      <c r="J51" s="209"/>
      <c r="K51" s="211"/>
    </row>
    <row r="52" spans="2:11" ht="90" x14ac:dyDescent="0.25">
      <c r="B52" s="638" t="s">
        <v>155</v>
      </c>
      <c r="C52" s="637">
        <v>289727</v>
      </c>
      <c r="D52" s="637" t="s">
        <v>290</v>
      </c>
      <c r="E52" s="356">
        <v>629674.97</v>
      </c>
      <c r="F52" s="335">
        <v>46075</v>
      </c>
      <c r="G52" s="383"/>
      <c r="H52" s="209"/>
      <c r="I52" s="210"/>
      <c r="J52" s="209"/>
      <c r="K52" s="211"/>
    </row>
    <row r="53" spans="2:11" x14ac:dyDescent="0.25">
      <c r="B53" s="340"/>
      <c r="C53" s="341"/>
      <c r="D53" s="413"/>
      <c r="E53" s="345"/>
      <c r="F53" s="344"/>
      <c r="G53" s="385"/>
      <c r="H53" s="535"/>
      <c r="I53" s="534"/>
      <c r="J53" s="209"/>
      <c r="K53" s="211"/>
    </row>
    <row r="54" spans="2:11" x14ac:dyDescent="0.25">
      <c r="B54" s="340"/>
      <c r="C54" s="341"/>
      <c r="D54" s="413"/>
      <c r="E54" s="345"/>
      <c r="F54" s="344"/>
      <c r="G54" s="385"/>
      <c r="H54" s="209"/>
      <c r="I54" s="210"/>
      <c r="J54" s="209"/>
      <c r="K54" s="211"/>
    </row>
    <row r="55" spans="2:11" x14ac:dyDescent="0.25">
      <c r="B55" s="340"/>
      <c r="C55" s="341"/>
      <c r="D55" s="341"/>
      <c r="E55" s="345"/>
      <c r="F55" s="344"/>
      <c r="G55" s="385"/>
      <c r="H55" s="209"/>
      <c r="I55" s="210"/>
      <c r="J55" s="209"/>
      <c r="K55" s="211"/>
    </row>
    <row r="56" spans="2:11" x14ac:dyDescent="0.25">
      <c r="B56" s="638"/>
      <c r="C56" s="637"/>
      <c r="D56" s="637"/>
      <c r="E56" s="356"/>
      <c r="F56" s="335"/>
      <c r="G56" s="383"/>
      <c r="H56" s="209"/>
      <c r="I56" s="210"/>
      <c r="J56" s="209"/>
      <c r="K56" s="211"/>
    </row>
    <row r="57" spans="2:11" x14ac:dyDescent="0.25">
      <c r="B57" s="628" t="str">
        <f>IF(ISBLANK('TI - Serviços'!B18),"",'TI - Serviços'!B18)</f>
        <v/>
      </c>
      <c r="C57" s="627" t="str">
        <f>IF(ISBLANK('TI - Serviços'!C18),"",'TI - Serviços'!C18)</f>
        <v/>
      </c>
      <c r="D57" s="627" t="str">
        <f>IF(ISBLANK('TI - Serviços'!D18),"",'TI - Serviços'!D18)</f>
        <v/>
      </c>
      <c r="E57" s="633" t="str">
        <f>IF(ISBLANK('TI - Serviços'!I18),"",'TI - Serviços'!I18)</f>
        <v/>
      </c>
      <c r="F57" s="361" t="str">
        <f>IF(ISBLANK('TI - Serviços'!J18),"",'TI - Serviços'!J18)</f>
        <v/>
      </c>
      <c r="G57" s="629"/>
      <c r="H57" s="630"/>
      <c r="I57" s="632"/>
      <c r="J57" s="630"/>
      <c r="K57" s="631"/>
    </row>
    <row r="58" spans="2:11" ht="16.5" thickBot="1" x14ac:dyDescent="0.3">
      <c r="B58" s="336" t="str">
        <f>IF(ISBLANK('TI - Serviços'!B19),"",'TI - Serviços'!B19)</f>
        <v/>
      </c>
      <c r="C58" s="337" t="str">
        <f>IF(ISBLANK('TI - Serviços'!C19),"",'TI - Serviços'!C19)</f>
        <v/>
      </c>
      <c r="D58" s="337" t="str">
        <f>IF(ISBLANK('TI - Serviços'!D19),"",'TI - Serviços'!D19)</f>
        <v/>
      </c>
      <c r="E58" s="363" t="str">
        <f>IF(ISBLANK('TI - Serviços'!I19),"",'TI - Serviços'!I19)</f>
        <v/>
      </c>
      <c r="F58" s="364" t="str">
        <f>IF(ISBLANK('TI - Serviços'!J19),"",'TI - Serviços'!J19)</f>
        <v/>
      </c>
      <c r="G58" s="384"/>
      <c r="H58" s="212"/>
      <c r="I58" s="213"/>
      <c r="J58" s="212"/>
      <c r="K58" s="214"/>
    </row>
    <row r="59" spans="2:11" ht="21.75" thickBot="1" x14ac:dyDescent="0.3">
      <c r="B59" s="764" t="s">
        <v>52</v>
      </c>
      <c r="C59" s="765"/>
      <c r="D59" s="765"/>
      <c r="E59" s="683">
        <f>SUM(E44:E58)</f>
        <v>1326270.74</v>
      </c>
      <c r="F59" s="684"/>
      <c r="G59" s="766" t="s">
        <v>52</v>
      </c>
      <c r="H59" s="767"/>
      <c r="I59" s="767"/>
      <c r="J59" s="767"/>
      <c r="K59" s="339">
        <f>SUM(K44:K58)</f>
        <v>0</v>
      </c>
    </row>
    <row r="60" spans="2:11" ht="21" thickBot="1" x14ac:dyDescent="0.3">
      <c r="B60" s="759" t="s">
        <v>37</v>
      </c>
      <c r="C60" s="760"/>
      <c r="D60" s="760"/>
      <c r="E60" s="760"/>
      <c r="F60" s="760"/>
      <c r="G60" s="760"/>
      <c r="H60" s="760"/>
      <c r="I60" s="760"/>
      <c r="J60" s="760"/>
      <c r="K60" s="761"/>
    </row>
    <row r="61" spans="2:11" x14ac:dyDescent="0.25">
      <c r="B61" s="762" t="s">
        <v>0</v>
      </c>
      <c r="C61" s="754" t="s">
        <v>94</v>
      </c>
      <c r="D61" s="754" t="s">
        <v>1</v>
      </c>
      <c r="E61" s="754" t="s">
        <v>95</v>
      </c>
      <c r="F61" s="768" t="s">
        <v>5</v>
      </c>
      <c r="G61" s="756" t="s">
        <v>89</v>
      </c>
      <c r="H61" s="757"/>
      <c r="I61" s="757"/>
      <c r="J61" s="757"/>
      <c r="K61" s="758"/>
    </row>
    <row r="62" spans="2:11" ht="30" x14ac:dyDescent="0.25">
      <c r="B62" s="763"/>
      <c r="C62" s="755"/>
      <c r="D62" s="755"/>
      <c r="E62" s="755"/>
      <c r="F62" s="769"/>
      <c r="G62" s="625" t="s">
        <v>96</v>
      </c>
      <c r="H62" s="626" t="s">
        <v>86</v>
      </c>
      <c r="I62" s="626" t="s">
        <v>97</v>
      </c>
      <c r="J62" s="626" t="s">
        <v>87</v>
      </c>
      <c r="K62" s="330" t="s">
        <v>88</v>
      </c>
    </row>
    <row r="63" spans="2:11" x14ac:dyDescent="0.25">
      <c r="B63" s="638" t="str">
        <f>IF(ISBLANK(Mobiliário!B5),"",Mobiliário!B5)</f>
        <v/>
      </c>
      <c r="C63" s="637" t="str">
        <f>IF(ISBLANK(Mobiliário!C5),"",Mobiliário!C5)</f>
        <v/>
      </c>
      <c r="D63" s="637" t="str">
        <f>IF(ISBLANK(Mobiliário!D5),"",Mobiliário!D5)</f>
        <v/>
      </c>
      <c r="E63" s="356" t="str">
        <f>IF(ISBLANK(Mobiliário!I5),"",Mobiliário!I5)</f>
        <v/>
      </c>
      <c r="F63" s="335" t="str">
        <f>IF(ISBLANK(Mobiliário!J5),"",Mobiliário!J5)</f>
        <v/>
      </c>
      <c r="G63" s="383"/>
      <c r="H63" s="209"/>
      <c r="I63" s="210"/>
      <c r="J63" s="209"/>
      <c r="K63" s="211"/>
    </row>
    <row r="64" spans="2:11" x14ac:dyDescent="0.25">
      <c r="B64" s="638" t="str">
        <f>IF(ISBLANK(Mobiliário!B6),"",Mobiliário!B6)</f>
        <v/>
      </c>
      <c r="C64" s="637" t="str">
        <f>IF(ISBLANK(Mobiliário!C6),"",Mobiliário!C6)</f>
        <v/>
      </c>
      <c r="D64" s="637" t="str">
        <f>IF(ISBLANK(Mobiliário!D6),"",Mobiliário!D6)</f>
        <v/>
      </c>
      <c r="E64" s="356" t="str">
        <f>IF(ISBLANK(Mobiliário!I6),"",Mobiliário!I6)</f>
        <v/>
      </c>
      <c r="F64" s="335" t="str">
        <f>IF(ISBLANK(Mobiliário!J6),"",Mobiliário!J6)</f>
        <v/>
      </c>
      <c r="G64" s="383"/>
      <c r="H64" s="209"/>
      <c r="I64" s="210"/>
      <c r="J64" s="209"/>
      <c r="K64" s="211"/>
    </row>
    <row r="65" spans="2:11" x14ac:dyDescent="0.25">
      <c r="B65" s="638" t="str">
        <f>IF(ISBLANK(Mobiliário!B7),"",Mobiliário!B7)</f>
        <v/>
      </c>
      <c r="C65" s="637" t="str">
        <f>IF(ISBLANK(Mobiliário!C7),"",Mobiliário!C7)</f>
        <v/>
      </c>
      <c r="D65" s="637" t="str">
        <f>IF(ISBLANK(Mobiliário!D7),"",Mobiliário!D7)</f>
        <v/>
      </c>
      <c r="E65" s="356" t="str">
        <f>IF(ISBLANK(Mobiliário!I7),"",Mobiliário!I7)</f>
        <v/>
      </c>
      <c r="F65" s="335" t="str">
        <f>IF(ISBLANK(Mobiliário!J7),"",Mobiliário!J7)</f>
        <v/>
      </c>
      <c r="G65" s="383"/>
      <c r="H65" s="209"/>
      <c r="I65" s="210"/>
      <c r="J65" s="209"/>
      <c r="K65" s="211"/>
    </row>
    <row r="66" spans="2:11" x14ac:dyDescent="0.25">
      <c r="B66" s="638" t="str">
        <f>IF(ISBLANK(Mobiliário!B8),"",Mobiliário!B8)</f>
        <v/>
      </c>
      <c r="C66" s="637" t="str">
        <f>IF(ISBLANK(Mobiliário!C8),"",Mobiliário!C8)</f>
        <v/>
      </c>
      <c r="D66" s="637" t="str">
        <f>IF(ISBLANK(Mobiliário!D8),"",Mobiliário!D8)</f>
        <v/>
      </c>
      <c r="E66" s="356" t="str">
        <f>IF(ISBLANK(Mobiliário!I8),"",Mobiliário!I8)</f>
        <v/>
      </c>
      <c r="F66" s="335" t="str">
        <f>IF(ISBLANK(Mobiliário!J8),"",Mobiliário!J8)</f>
        <v/>
      </c>
      <c r="G66" s="383"/>
      <c r="H66" s="209"/>
      <c r="I66" s="210"/>
      <c r="J66" s="209"/>
      <c r="K66" s="211"/>
    </row>
    <row r="67" spans="2:11" x14ac:dyDescent="0.25">
      <c r="B67" s="638" t="str">
        <f>IF(ISBLANK(Mobiliário!B9),"",Mobiliário!B9)</f>
        <v/>
      </c>
      <c r="C67" s="637" t="str">
        <f>IF(ISBLANK(Mobiliário!C9),"",Mobiliário!C9)</f>
        <v/>
      </c>
      <c r="D67" s="637" t="str">
        <f>IF(ISBLANK(Mobiliário!D9),"",Mobiliário!D9)</f>
        <v/>
      </c>
      <c r="E67" s="356" t="str">
        <f>IF(ISBLANK(Mobiliário!I9),"",Mobiliário!I9)</f>
        <v/>
      </c>
      <c r="F67" s="335" t="str">
        <f>IF(ISBLANK(Mobiliário!J9),"",Mobiliário!J9)</f>
        <v/>
      </c>
      <c r="G67" s="383"/>
      <c r="H67" s="209"/>
      <c r="I67" s="210"/>
      <c r="J67" s="209"/>
      <c r="K67" s="211"/>
    </row>
    <row r="68" spans="2:11" x14ac:dyDescent="0.25">
      <c r="B68" s="638" t="str">
        <f>IF(ISBLANK(Mobiliário!B10),"",Mobiliário!B10)</f>
        <v/>
      </c>
      <c r="C68" s="637" t="str">
        <f>IF(ISBLANK(Mobiliário!C10),"",Mobiliário!C10)</f>
        <v/>
      </c>
      <c r="D68" s="637" t="str">
        <f>IF(ISBLANK(Mobiliário!D10),"",Mobiliário!D10)</f>
        <v/>
      </c>
      <c r="E68" s="356" t="str">
        <f>IF(ISBLANK(Mobiliário!I10),"",Mobiliário!I10)</f>
        <v/>
      </c>
      <c r="F68" s="335" t="str">
        <f>IF(ISBLANK(Mobiliário!J10),"",Mobiliário!J10)</f>
        <v/>
      </c>
      <c r="G68" s="383"/>
      <c r="H68" s="209"/>
      <c r="I68" s="210"/>
      <c r="J68" s="209"/>
      <c r="K68" s="211"/>
    </row>
    <row r="69" spans="2:11" x14ac:dyDescent="0.25">
      <c r="B69" s="638" t="str">
        <f>IF(ISBLANK(Mobiliário!B11),"",Mobiliário!B11)</f>
        <v/>
      </c>
      <c r="C69" s="637" t="str">
        <f>IF(ISBLANK(Mobiliário!C11),"",Mobiliário!C11)</f>
        <v/>
      </c>
      <c r="D69" s="637" t="str">
        <f>IF(ISBLANK(Mobiliário!D11),"",Mobiliário!D11)</f>
        <v/>
      </c>
      <c r="E69" s="356" t="str">
        <f>IF(ISBLANK(Mobiliário!I11),"",Mobiliário!I11)</f>
        <v/>
      </c>
      <c r="F69" s="335" t="str">
        <f>IF(ISBLANK(Mobiliário!J11),"",Mobiliário!J11)</f>
        <v/>
      </c>
      <c r="G69" s="383"/>
      <c r="H69" s="209"/>
      <c r="I69" s="210"/>
      <c r="J69" s="209"/>
      <c r="K69" s="211"/>
    </row>
    <row r="70" spans="2:11" x14ac:dyDescent="0.25">
      <c r="B70" s="638" t="str">
        <f>IF(ISBLANK(Mobiliário!B12),"",Mobiliário!B12)</f>
        <v/>
      </c>
      <c r="C70" s="637" t="str">
        <f>IF(ISBLANK(Mobiliário!C12),"",Mobiliário!C12)</f>
        <v/>
      </c>
      <c r="D70" s="637" t="str">
        <f>IF(ISBLANK(Mobiliário!D12),"",Mobiliário!D12)</f>
        <v/>
      </c>
      <c r="E70" s="356" t="str">
        <f>IF(ISBLANK(Mobiliário!I12),"",Mobiliário!I12)</f>
        <v/>
      </c>
      <c r="F70" s="335" t="str">
        <f>IF(ISBLANK(Mobiliário!J12),"",Mobiliário!J12)</f>
        <v/>
      </c>
      <c r="G70" s="383"/>
      <c r="H70" s="209"/>
      <c r="I70" s="210"/>
      <c r="J70" s="209"/>
      <c r="K70" s="211"/>
    </row>
    <row r="71" spans="2:11" x14ac:dyDescent="0.25">
      <c r="B71" s="638" t="str">
        <f>IF(ISBLANK(Mobiliário!B13),"",Mobiliário!B13)</f>
        <v/>
      </c>
      <c r="C71" s="637" t="str">
        <f>IF(ISBLANK(Mobiliário!C13),"",Mobiliário!C13)</f>
        <v/>
      </c>
      <c r="D71" s="637" t="str">
        <f>IF(ISBLANK(Mobiliário!D13),"",Mobiliário!D13)</f>
        <v/>
      </c>
      <c r="E71" s="356" t="str">
        <f>IF(ISBLANK(Mobiliário!I13),"",Mobiliário!I13)</f>
        <v/>
      </c>
      <c r="F71" s="335" t="str">
        <f>IF(ISBLANK(Mobiliário!J13),"",Mobiliário!J13)</f>
        <v/>
      </c>
      <c r="G71" s="383"/>
      <c r="H71" s="209"/>
      <c r="I71" s="210"/>
      <c r="J71" s="209"/>
      <c r="K71" s="211"/>
    </row>
    <row r="72" spans="2:11" ht="16.5" thickBot="1" x14ac:dyDescent="0.3">
      <c r="B72" s="336" t="str">
        <f>IF(ISBLANK(Mobiliário!B14),"",Mobiliário!B14)</f>
        <v/>
      </c>
      <c r="C72" s="337" t="str">
        <f>IF(ISBLANK(Mobiliário!C14),"",Mobiliário!C14)</f>
        <v/>
      </c>
      <c r="D72" s="337" t="str">
        <f>IF(ISBLANK(Mobiliário!D14),"",Mobiliário!D14)</f>
        <v/>
      </c>
      <c r="E72" s="363" t="str">
        <f>IF(ISBLANK(Mobiliário!I14),"",Mobiliário!I14)</f>
        <v/>
      </c>
      <c r="F72" s="364" t="str">
        <f>IF(ISBLANK(Mobiliário!J14),"",Mobiliário!J14)</f>
        <v/>
      </c>
      <c r="G72" s="384"/>
      <c r="H72" s="212"/>
      <c r="I72" s="213"/>
      <c r="J72" s="212"/>
      <c r="K72" s="214"/>
    </row>
    <row r="73" spans="2:11" ht="21.75" thickBot="1" x14ac:dyDescent="0.3">
      <c r="B73" s="764" t="s">
        <v>53</v>
      </c>
      <c r="C73" s="765"/>
      <c r="D73" s="765"/>
      <c r="E73" s="683">
        <f>SUM(E63:E72)</f>
        <v>0</v>
      </c>
      <c r="F73" s="684"/>
      <c r="G73" s="766" t="s">
        <v>53</v>
      </c>
      <c r="H73" s="767"/>
      <c r="I73" s="767"/>
      <c r="J73" s="767"/>
      <c r="K73" s="339">
        <f>SUM(K63:K72)</f>
        <v>0</v>
      </c>
    </row>
    <row r="74" spans="2:11" ht="21" thickBot="1" x14ac:dyDescent="0.3">
      <c r="B74" s="759" t="s">
        <v>54</v>
      </c>
      <c r="C74" s="760"/>
      <c r="D74" s="760"/>
      <c r="E74" s="760"/>
      <c r="F74" s="760"/>
      <c r="G74" s="760"/>
      <c r="H74" s="760"/>
      <c r="I74" s="760"/>
      <c r="J74" s="760"/>
      <c r="K74" s="761"/>
    </row>
    <row r="75" spans="2:11" x14ac:dyDescent="0.25">
      <c r="B75" s="762" t="s">
        <v>0</v>
      </c>
      <c r="C75" s="754" t="s">
        <v>94</v>
      </c>
      <c r="D75" s="754" t="s">
        <v>1</v>
      </c>
      <c r="E75" s="754" t="s">
        <v>95</v>
      </c>
      <c r="F75" s="768" t="s">
        <v>5</v>
      </c>
      <c r="G75" s="756" t="s">
        <v>89</v>
      </c>
      <c r="H75" s="757"/>
      <c r="I75" s="757"/>
      <c r="J75" s="757"/>
      <c r="K75" s="758"/>
    </row>
    <row r="76" spans="2:11" ht="30" x14ac:dyDescent="0.25">
      <c r="B76" s="763"/>
      <c r="C76" s="755"/>
      <c r="D76" s="755"/>
      <c r="E76" s="755"/>
      <c r="F76" s="769"/>
      <c r="G76" s="625" t="s">
        <v>96</v>
      </c>
      <c r="H76" s="626" t="s">
        <v>86</v>
      </c>
      <c r="I76" s="626" t="s">
        <v>97</v>
      </c>
      <c r="J76" s="626" t="s">
        <v>87</v>
      </c>
      <c r="K76" s="330" t="s">
        <v>88</v>
      </c>
    </row>
    <row r="77" spans="2:11" x14ac:dyDescent="0.25">
      <c r="B77" s="365" t="str">
        <f>IF(ISBLANK('Material de Escritório'!B5),"",'Material de Escritório'!B5)</f>
        <v/>
      </c>
      <c r="C77" s="366" t="str">
        <f>IF(ISBLANK('Material de Escritório'!C5),"",'Material de Escritório'!C5)</f>
        <v/>
      </c>
      <c r="D77" s="637" t="str">
        <f>IF(ISBLANK('Material de Escritório'!D5),"",'Material de Escritório'!D5)</f>
        <v/>
      </c>
      <c r="E77" s="356" t="str">
        <f>IF(ISBLANK('Material de Escritório'!I5),"",'Material de Escritório'!I5)</f>
        <v/>
      </c>
      <c r="F77" s="335" t="str">
        <f>IF(ISBLANK('Material de Escritório'!J5),"",'Material de Escritório'!J5)</f>
        <v/>
      </c>
      <c r="G77" s="383"/>
      <c r="H77" s="209"/>
      <c r="I77" s="210"/>
      <c r="J77" s="209"/>
      <c r="K77" s="211"/>
    </row>
    <row r="78" spans="2:11" x14ac:dyDescent="0.25">
      <c r="B78" s="365" t="str">
        <f>IF(ISBLANK('Material de Escritório'!B6),"",'Material de Escritório'!B6)</f>
        <v/>
      </c>
      <c r="C78" s="366" t="str">
        <f>IF(ISBLANK('Material de Escritório'!C6),"",'Material de Escritório'!C6)</f>
        <v/>
      </c>
      <c r="D78" s="637" t="str">
        <f>IF(ISBLANK('Material de Escritório'!D6),"",'Material de Escritório'!D6)</f>
        <v/>
      </c>
      <c r="E78" s="356" t="str">
        <f>IF(ISBLANK('Material de Escritório'!I6),"",'Material de Escritório'!I6)</f>
        <v/>
      </c>
      <c r="F78" s="335" t="str">
        <f>IF(ISBLANK('Material de Escritório'!J6),"",'Material de Escritório'!J6)</f>
        <v/>
      </c>
      <c r="G78" s="383"/>
      <c r="H78" s="209"/>
      <c r="I78" s="210"/>
      <c r="J78" s="209"/>
      <c r="K78" s="211"/>
    </row>
    <row r="79" spans="2:11" x14ac:dyDescent="0.25">
      <c r="B79" s="365" t="str">
        <f>IF(ISBLANK('Material de Escritório'!B7),"",'Material de Escritório'!B7)</f>
        <v/>
      </c>
      <c r="C79" s="366" t="str">
        <f>IF(ISBLANK('Material de Escritório'!C7),"",'Material de Escritório'!C7)</f>
        <v/>
      </c>
      <c r="D79" s="637" t="str">
        <f>IF(ISBLANK('Material de Escritório'!D7),"",'Material de Escritório'!D7)</f>
        <v/>
      </c>
      <c r="E79" s="356" t="str">
        <f>IF(ISBLANK('Material de Escritório'!I7),"",'Material de Escritório'!I7)</f>
        <v/>
      </c>
      <c r="F79" s="335" t="str">
        <f>IF(ISBLANK('Material de Escritório'!J7),"",'Material de Escritório'!J7)</f>
        <v/>
      </c>
      <c r="G79" s="383"/>
      <c r="H79" s="209"/>
      <c r="I79" s="210"/>
      <c r="J79" s="209"/>
      <c r="K79" s="211"/>
    </row>
    <row r="80" spans="2:11" x14ac:dyDescent="0.25">
      <c r="B80" s="365" t="str">
        <f>IF(ISBLANK('Material de Escritório'!B8),"",'Material de Escritório'!B8)</f>
        <v/>
      </c>
      <c r="C80" s="366" t="str">
        <f>IF(ISBLANK('Material de Escritório'!C8),"",'Material de Escritório'!C8)</f>
        <v/>
      </c>
      <c r="D80" s="637" t="str">
        <f>IF(ISBLANK('Material de Escritório'!D8),"",'Material de Escritório'!D8)</f>
        <v/>
      </c>
      <c r="E80" s="356" t="str">
        <f>IF(ISBLANK('Material de Escritório'!I8),"",'Material de Escritório'!I8)</f>
        <v/>
      </c>
      <c r="F80" s="335" t="str">
        <f>IF(ISBLANK('Material de Escritório'!J8),"",'Material de Escritório'!J8)</f>
        <v/>
      </c>
      <c r="G80" s="383"/>
      <c r="H80" s="209"/>
      <c r="I80" s="210"/>
      <c r="J80" s="209"/>
      <c r="K80" s="211"/>
    </row>
    <row r="81" spans="2:11" ht="16.5" thickBot="1" x14ac:dyDescent="0.3">
      <c r="B81" s="367" t="str">
        <f>IF(ISBLANK('Material de Escritório'!B9),"",'Material de Escritório'!B9)</f>
        <v/>
      </c>
      <c r="C81" s="368" t="str">
        <f>IF(ISBLANK('Material de Escritório'!C9),"",'Material de Escritório'!C9)</f>
        <v/>
      </c>
      <c r="D81" s="337" t="str">
        <f>IF(ISBLANK('Material de Escritório'!D9),"",'Material de Escritório'!D9)</f>
        <v/>
      </c>
      <c r="E81" s="363" t="str">
        <f>IF(ISBLANK('Material de Escritório'!I9),"",'Material de Escritório'!I9)</f>
        <v/>
      </c>
      <c r="F81" s="364" t="str">
        <f>IF(ISBLANK('Material de Escritório'!J9),"",'Material de Escritório'!J9)</f>
        <v/>
      </c>
      <c r="G81" s="384"/>
      <c r="H81" s="212"/>
      <c r="I81" s="213"/>
      <c r="J81" s="212"/>
      <c r="K81" s="214"/>
    </row>
    <row r="82" spans="2:11" ht="21.75" thickBot="1" x14ac:dyDescent="0.3">
      <c r="B82" s="764" t="s">
        <v>55</v>
      </c>
      <c r="C82" s="765"/>
      <c r="D82" s="765"/>
      <c r="E82" s="683">
        <f>SUM(E77:E81)</f>
        <v>0</v>
      </c>
      <c r="F82" s="684"/>
      <c r="G82" s="766" t="s">
        <v>55</v>
      </c>
      <c r="H82" s="767"/>
      <c r="I82" s="767"/>
      <c r="J82" s="767"/>
      <c r="K82" s="339">
        <f>SUM(K77:K81)</f>
        <v>0</v>
      </c>
    </row>
    <row r="83" spans="2:11" ht="21" thickBot="1" x14ac:dyDescent="0.3">
      <c r="B83" s="759" t="s">
        <v>24</v>
      </c>
      <c r="C83" s="760"/>
      <c r="D83" s="760"/>
      <c r="E83" s="760"/>
      <c r="F83" s="760"/>
      <c r="G83" s="760"/>
      <c r="H83" s="760"/>
      <c r="I83" s="760"/>
      <c r="J83" s="760"/>
      <c r="K83" s="761"/>
    </row>
    <row r="84" spans="2:11" x14ac:dyDescent="0.25">
      <c r="B84" s="762" t="s">
        <v>0</v>
      </c>
      <c r="C84" s="754" t="s">
        <v>94</v>
      </c>
      <c r="D84" s="754" t="s">
        <v>1</v>
      </c>
      <c r="E84" s="754" t="s">
        <v>95</v>
      </c>
      <c r="F84" s="775" t="s">
        <v>5</v>
      </c>
      <c r="G84" s="785" t="s">
        <v>89</v>
      </c>
      <c r="H84" s="757"/>
      <c r="I84" s="757"/>
      <c r="J84" s="757"/>
      <c r="K84" s="758"/>
    </row>
    <row r="85" spans="2:11" ht="30" x14ac:dyDescent="0.25">
      <c r="B85" s="763"/>
      <c r="C85" s="755"/>
      <c r="D85" s="755"/>
      <c r="E85" s="755"/>
      <c r="F85" s="776"/>
      <c r="G85" s="369" t="s">
        <v>96</v>
      </c>
      <c r="H85" s="626" t="s">
        <v>86</v>
      </c>
      <c r="I85" s="626" t="s">
        <v>97</v>
      </c>
      <c r="J85" s="626" t="s">
        <v>87</v>
      </c>
      <c r="K85" s="330" t="s">
        <v>88</v>
      </c>
    </row>
    <row r="86" spans="2:11" x14ac:dyDescent="0.25">
      <c r="B86" s="638"/>
      <c r="C86" s="637"/>
      <c r="D86" s="637"/>
      <c r="E86" s="356"/>
      <c r="F86" s="635"/>
      <c r="G86" s="389"/>
      <c r="H86" s="209"/>
      <c r="I86" s="210"/>
      <c r="J86" s="209"/>
      <c r="K86" s="211"/>
    </row>
    <row r="87" spans="2:11" x14ac:dyDescent="0.25">
      <c r="B87" s="638"/>
      <c r="C87" s="637"/>
      <c r="D87" s="637"/>
      <c r="E87" s="356"/>
      <c r="F87" s="635"/>
      <c r="G87" s="389"/>
      <c r="H87" s="209"/>
      <c r="I87" s="210"/>
      <c r="J87" s="209"/>
      <c r="K87" s="211"/>
    </row>
    <row r="88" spans="2:11" x14ac:dyDescent="0.25">
      <c r="B88" s="638" t="str">
        <f>IF(ISBLANK(Divisórias!B7),"",Divisórias!B7)</f>
        <v/>
      </c>
      <c r="C88" s="637" t="str">
        <f>IF(ISBLANK(Divisórias!C7),"",Divisórias!C7)</f>
        <v/>
      </c>
      <c r="D88" s="637" t="str">
        <f>IF(ISBLANK(Divisórias!D7),"",Divisórias!D7)</f>
        <v/>
      </c>
      <c r="E88" s="356" t="str">
        <f>IF(ISBLANK(Divisórias!I7),"",Divisórias!I7)</f>
        <v/>
      </c>
      <c r="F88" s="635" t="str">
        <f>IF(ISBLANK(Divisórias!J7),"",Divisórias!J7)</f>
        <v/>
      </c>
      <c r="G88" s="389"/>
      <c r="H88" s="209"/>
      <c r="I88" s="210"/>
      <c r="J88" s="209"/>
      <c r="K88" s="211"/>
    </row>
    <row r="89" spans="2:11" x14ac:dyDescent="0.25">
      <c r="B89" s="638" t="str">
        <f>IF(ISBLANK(Divisórias!B8),"",Divisórias!B8)</f>
        <v/>
      </c>
      <c r="C89" s="637" t="str">
        <f>IF(ISBLANK(Divisórias!C8),"",Divisórias!C8)</f>
        <v/>
      </c>
      <c r="D89" s="637" t="str">
        <f>IF(ISBLANK(Divisórias!D8),"",Divisórias!D8)</f>
        <v/>
      </c>
      <c r="E89" s="356" t="str">
        <f>IF(ISBLANK(Divisórias!I8),"",Divisórias!I8)</f>
        <v/>
      </c>
      <c r="F89" s="635" t="str">
        <f>IF(ISBLANK(Divisórias!J8),"",Divisórias!J8)</f>
        <v/>
      </c>
      <c r="G89" s="389"/>
      <c r="H89" s="209"/>
      <c r="I89" s="210"/>
      <c r="J89" s="209"/>
      <c r="K89" s="211"/>
    </row>
    <row r="90" spans="2:11" ht="16.5" thickBot="1" x14ac:dyDescent="0.3">
      <c r="B90" s="336" t="str">
        <f>IF(ISBLANK(Divisórias!B9),"",Divisórias!B9)</f>
        <v/>
      </c>
      <c r="C90" s="337" t="str">
        <f>IF(ISBLANK(Divisórias!C9),"",Divisórias!C9)</f>
        <v/>
      </c>
      <c r="D90" s="337" t="str">
        <f>IF(ISBLANK(Divisórias!D9),"",Divisórias!D9)</f>
        <v/>
      </c>
      <c r="E90" s="363" t="str">
        <f>IF(ISBLANK(Divisórias!I9),"",Divisórias!I9)</f>
        <v/>
      </c>
      <c r="F90" s="371" t="str">
        <f>IF(ISBLANK(Divisórias!J9),"",Divisórias!J9)</f>
        <v/>
      </c>
      <c r="G90" s="390"/>
      <c r="H90" s="212"/>
      <c r="I90" s="213"/>
      <c r="J90" s="212"/>
      <c r="K90" s="214"/>
    </row>
    <row r="91" spans="2:11" ht="21.75" thickBot="1" x14ac:dyDescent="0.3">
      <c r="B91" s="764" t="s">
        <v>56</v>
      </c>
      <c r="C91" s="765"/>
      <c r="D91" s="765"/>
      <c r="E91" s="683">
        <f>SUM(E86:E90)</f>
        <v>0</v>
      </c>
      <c r="F91" s="684"/>
      <c r="G91" s="766" t="s">
        <v>56</v>
      </c>
      <c r="H91" s="767"/>
      <c r="I91" s="767"/>
      <c r="J91" s="767"/>
      <c r="K91" s="339">
        <f>SUM(K86:K90)</f>
        <v>0</v>
      </c>
    </row>
    <row r="92" spans="2:11" ht="21" thickBot="1" x14ac:dyDescent="0.3">
      <c r="B92" s="759" t="s">
        <v>26</v>
      </c>
      <c r="C92" s="760"/>
      <c r="D92" s="760"/>
      <c r="E92" s="760"/>
      <c r="F92" s="760"/>
      <c r="G92" s="760"/>
      <c r="H92" s="760"/>
      <c r="I92" s="760"/>
      <c r="J92" s="760"/>
      <c r="K92" s="761"/>
    </row>
    <row r="93" spans="2:11" x14ac:dyDescent="0.25">
      <c r="B93" s="762" t="s">
        <v>0</v>
      </c>
      <c r="C93" s="754" t="s">
        <v>94</v>
      </c>
      <c r="D93" s="754" t="s">
        <v>1</v>
      </c>
      <c r="E93" s="754" t="s">
        <v>95</v>
      </c>
      <c r="F93" s="768" t="s">
        <v>5</v>
      </c>
      <c r="G93" s="756" t="s">
        <v>89</v>
      </c>
      <c r="H93" s="757"/>
      <c r="I93" s="757"/>
      <c r="J93" s="757"/>
      <c r="K93" s="758"/>
    </row>
    <row r="94" spans="2:11" ht="30" x14ac:dyDescent="0.25">
      <c r="B94" s="763"/>
      <c r="C94" s="755"/>
      <c r="D94" s="755"/>
      <c r="E94" s="755"/>
      <c r="F94" s="769"/>
      <c r="G94" s="625" t="s">
        <v>96</v>
      </c>
      <c r="H94" s="626" t="s">
        <v>86</v>
      </c>
      <c r="I94" s="626" t="s">
        <v>97</v>
      </c>
      <c r="J94" s="626" t="s">
        <v>87</v>
      </c>
      <c r="K94" s="330" t="s">
        <v>88</v>
      </c>
    </row>
    <row r="95" spans="2:11" ht="135" x14ac:dyDescent="0.25">
      <c r="B95" s="638" t="s">
        <v>132</v>
      </c>
      <c r="C95" s="637">
        <v>304798</v>
      </c>
      <c r="D95" s="372" t="s">
        <v>693</v>
      </c>
      <c r="E95" s="356">
        <v>76500</v>
      </c>
      <c r="F95" s="335">
        <v>45689</v>
      </c>
      <c r="G95" s="383"/>
      <c r="H95" s="209"/>
      <c r="I95" s="210"/>
      <c r="J95" s="209"/>
      <c r="K95" s="211"/>
    </row>
    <row r="96" spans="2:11" x14ac:dyDescent="0.25">
      <c r="B96" s="366"/>
      <c r="C96" s="366"/>
      <c r="D96" s="366"/>
      <c r="E96" s="366"/>
      <c r="F96" s="366"/>
      <c r="G96" s="389"/>
      <c r="H96" s="209"/>
      <c r="I96" s="210"/>
      <c r="J96" s="209"/>
      <c r="K96" s="211"/>
    </row>
    <row r="97" spans="2:11" ht="30" customHeight="1" x14ac:dyDescent="0.25">
      <c r="B97" s="366"/>
      <c r="C97" s="366"/>
      <c r="D97" s="366"/>
      <c r="E97" s="366"/>
      <c r="F97" s="366"/>
      <c r="G97" s="389"/>
      <c r="H97" s="209"/>
      <c r="I97" s="210"/>
      <c r="J97" s="209"/>
      <c r="K97" s="211"/>
    </row>
    <row r="98" spans="2:11" ht="30" customHeight="1" x14ac:dyDescent="0.25">
      <c r="B98" s="366"/>
      <c r="C98" s="366"/>
      <c r="D98" s="366"/>
      <c r="E98" s="366"/>
      <c r="F98" s="366"/>
      <c r="G98" s="389"/>
      <c r="H98" s="209"/>
      <c r="I98" s="210"/>
      <c r="J98" s="209"/>
      <c r="K98" s="211"/>
    </row>
    <row r="99" spans="2:11" ht="30" customHeight="1" x14ac:dyDescent="0.25">
      <c r="B99" s="366"/>
      <c r="C99" s="366"/>
      <c r="D99" s="366"/>
      <c r="E99" s="366"/>
      <c r="F99" s="366"/>
      <c r="G99" s="389"/>
      <c r="H99" s="209"/>
      <c r="I99" s="210"/>
      <c r="J99" s="209"/>
      <c r="K99" s="211"/>
    </row>
    <row r="100" spans="2:11" x14ac:dyDescent="0.25">
      <c r="B100" s="628" t="str">
        <f>IF(ISBLANK(Eventos!B10),"",Eventos!B10)</f>
        <v/>
      </c>
      <c r="C100" s="627" t="str">
        <f>IF(ISBLANK(Eventos!C10),"",Eventos!C10)</f>
        <v/>
      </c>
      <c r="D100" s="627" t="str">
        <f>IF(ISBLANK(Eventos!D10),"",Eventos!D10)</f>
        <v/>
      </c>
      <c r="E100" s="633" t="str">
        <f>IF(ISBLANK(Eventos!I10),"",Eventos!I10)</f>
        <v/>
      </c>
      <c r="F100" s="361" t="str">
        <f>IF(ISBLANK(Eventos!J10),"",Eventos!J10)</f>
        <v/>
      </c>
      <c r="G100" s="383"/>
      <c r="H100" s="209"/>
      <c r="I100" s="210"/>
      <c r="J100" s="209"/>
      <c r="K100" s="211"/>
    </row>
    <row r="101" spans="2:11" ht="16.5" thickBot="1" x14ac:dyDescent="0.3">
      <c r="B101" s="336" t="str">
        <f>IF(ISBLANK(Eventos!B11),"",Eventos!B11)</f>
        <v/>
      </c>
      <c r="C101" s="337" t="str">
        <f>IF(ISBLANK(Eventos!C11),"",Eventos!C11)</f>
        <v/>
      </c>
      <c r="D101" s="337" t="str">
        <f>IF(ISBLANK(Eventos!D11),"",Eventos!D11)</f>
        <v/>
      </c>
      <c r="E101" s="363" t="str">
        <f>IF(ISBLANK(Eventos!I11),"",Eventos!I11)</f>
        <v/>
      </c>
      <c r="F101" s="364" t="str">
        <f>IF(ISBLANK(Eventos!J11),"",Eventos!J11)</f>
        <v/>
      </c>
      <c r="G101" s="384"/>
      <c r="H101" s="212"/>
      <c r="I101" s="213"/>
      <c r="J101" s="212"/>
      <c r="K101" s="214"/>
    </row>
    <row r="102" spans="2:11" ht="21.75" thickBot="1" x14ac:dyDescent="0.3">
      <c r="B102" s="764" t="s">
        <v>57</v>
      </c>
      <c r="C102" s="765"/>
      <c r="D102" s="765"/>
      <c r="E102" s="683">
        <f>SUM(E95:E101)</f>
        <v>76500</v>
      </c>
      <c r="F102" s="684"/>
      <c r="G102" s="766" t="s">
        <v>57</v>
      </c>
      <c r="H102" s="767"/>
      <c r="I102" s="767"/>
      <c r="J102" s="767"/>
      <c r="K102" s="339">
        <f>SUM(K95:K101)</f>
        <v>0</v>
      </c>
    </row>
    <row r="103" spans="2:11" ht="21" thickBot="1" x14ac:dyDescent="0.3">
      <c r="B103" s="759" t="s">
        <v>25</v>
      </c>
      <c r="C103" s="760"/>
      <c r="D103" s="760"/>
      <c r="E103" s="760"/>
      <c r="F103" s="760"/>
      <c r="G103" s="760"/>
      <c r="H103" s="760"/>
      <c r="I103" s="760"/>
      <c r="J103" s="760"/>
      <c r="K103" s="761"/>
    </row>
    <row r="104" spans="2:11" x14ac:dyDescent="0.25">
      <c r="B104" s="762" t="s">
        <v>0</v>
      </c>
      <c r="C104" s="754" t="s">
        <v>94</v>
      </c>
      <c r="D104" s="754" t="s">
        <v>1</v>
      </c>
      <c r="E104" s="754" t="s">
        <v>95</v>
      </c>
      <c r="F104" s="768" t="s">
        <v>5</v>
      </c>
      <c r="G104" s="756" t="s">
        <v>89</v>
      </c>
      <c r="H104" s="757"/>
      <c r="I104" s="757"/>
      <c r="J104" s="757"/>
      <c r="K104" s="758"/>
    </row>
    <row r="105" spans="2:11" ht="30" x14ac:dyDescent="0.25">
      <c r="B105" s="763"/>
      <c r="C105" s="755"/>
      <c r="D105" s="755"/>
      <c r="E105" s="755"/>
      <c r="F105" s="769"/>
      <c r="G105" s="625" t="s">
        <v>96</v>
      </c>
      <c r="H105" s="626" t="s">
        <v>86</v>
      </c>
      <c r="I105" s="626" t="s">
        <v>97</v>
      </c>
      <c r="J105" s="626" t="s">
        <v>87</v>
      </c>
      <c r="K105" s="330" t="s">
        <v>88</v>
      </c>
    </row>
    <row r="106" spans="2:11" ht="60" x14ac:dyDescent="0.25">
      <c r="B106" s="638" t="s">
        <v>745</v>
      </c>
      <c r="C106" s="637">
        <v>305112</v>
      </c>
      <c r="D106" s="637" t="s">
        <v>761</v>
      </c>
      <c r="E106" s="373">
        <v>59800</v>
      </c>
      <c r="F106" s="335">
        <v>45731</v>
      </c>
      <c r="G106" s="383"/>
      <c r="H106" s="209"/>
      <c r="I106" s="210"/>
      <c r="J106" s="209"/>
      <c r="K106" s="211"/>
    </row>
    <row r="107" spans="2:11" x14ac:dyDescent="0.25">
      <c r="B107" s="638" t="str">
        <f>IF(ISBLANK(Eletrodomésticos!B6),"",Eletrodomésticos!B6)</f>
        <v/>
      </c>
      <c r="C107" s="637" t="str">
        <f>IF(ISBLANK(Eletrodomésticos!C6),"",Eletrodomésticos!C6)</f>
        <v/>
      </c>
      <c r="D107" s="637" t="str">
        <f>IF(ISBLANK(Eletrodomésticos!D6),"",Eletrodomésticos!D6)</f>
        <v/>
      </c>
      <c r="E107" s="373" t="str">
        <f>IF(ISBLANK(Eletrodomésticos!I6),"",Eletrodomésticos!I6)</f>
        <v/>
      </c>
      <c r="F107" s="335" t="str">
        <f>IF(ISBLANK(Eletrodomésticos!J6),"",Eletrodomésticos!J6)</f>
        <v/>
      </c>
      <c r="G107" s="383"/>
      <c r="H107" s="209"/>
      <c r="I107" s="210"/>
      <c r="J107" s="209"/>
      <c r="K107" s="211"/>
    </row>
    <row r="108" spans="2:11" x14ac:dyDescent="0.25">
      <c r="B108" s="638" t="str">
        <f>IF(ISBLANK(Eletrodomésticos!B7),"",Eletrodomésticos!B7)</f>
        <v/>
      </c>
      <c r="C108" s="637" t="str">
        <f>IF(ISBLANK(Eletrodomésticos!C7),"",Eletrodomésticos!C7)</f>
        <v/>
      </c>
      <c r="D108" s="637" t="str">
        <f>IF(ISBLANK(Eletrodomésticos!D7),"",Eletrodomésticos!D7)</f>
        <v/>
      </c>
      <c r="E108" s="373" t="str">
        <f>IF(ISBLANK(Eletrodomésticos!I7),"",Eletrodomésticos!I7)</f>
        <v/>
      </c>
      <c r="F108" s="335" t="str">
        <f>IF(ISBLANK(Eletrodomésticos!J7),"",Eletrodomésticos!J7)</f>
        <v/>
      </c>
      <c r="G108" s="383"/>
      <c r="H108" s="209"/>
      <c r="I108" s="210"/>
      <c r="J108" s="209"/>
      <c r="K108" s="211"/>
    </row>
    <row r="109" spans="2:11" x14ac:dyDescent="0.25">
      <c r="B109" s="638" t="str">
        <f>IF(ISBLANK(Eletrodomésticos!B8),"",Eletrodomésticos!B8)</f>
        <v/>
      </c>
      <c r="C109" s="637" t="str">
        <f>IF(ISBLANK(Eletrodomésticos!C8),"",Eletrodomésticos!C8)</f>
        <v/>
      </c>
      <c r="D109" s="637" t="str">
        <f>IF(ISBLANK(Eletrodomésticos!D8),"",Eletrodomésticos!D8)</f>
        <v/>
      </c>
      <c r="E109" s="373" t="str">
        <f>IF(ISBLANK(Eletrodomésticos!I8),"",Eletrodomésticos!I8)</f>
        <v/>
      </c>
      <c r="F109" s="335" t="str">
        <f>IF(ISBLANK(Eletrodomésticos!J8),"",Eletrodomésticos!J8)</f>
        <v/>
      </c>
      <c r="G109" s="383"/>
      <c r="H109" s="209"/>
      <c r="I109" s="210"/>
      <c r="J109" s="209"/>
      <c r="K109" s="211"/>
    </row>
    <row r="110" spans="2:11" ht="16.5" thickBot="1" x14ac:dyDescent="0.3">
      <c r="B110" s="336" t="str">
        <f>IF(ISBLANK(Eletrodomésticos!B9),"",Eletrodomésticos!B9)</f>
        <v/>
      </c>
      <c r="C110" s="337" t="str">
        <f>IF(ISBLANK(Eletrodomésticos!C9),"",Eletrodomésticos!C9)</f>
        <v/>
      </c>
      <c r="D110" s="368" t="str">
        <f>IF(ISBLANK(Eletrodomésticos!D9),"",Eletrodomésticos!D9)</f>
        <v/>
      </c>
      <c r="E110" s="374" t="str">
        <f>IF(ISBLANK(Eletrodomésticos!I9),"",Eletrodomésticos!I9)</f>
        <v/>
      </c>
      <c r="F110" s="364" t="str">
        <f>IF(ISBLANK(Eletrodomésticos!J9),"",Eletrodomésticos!J9)</f>
        <v/>
      </c>
      <c r="G110" s="384"/>
      <c r="H110" s="212"/>
      <c r="I110" s="213"/>
      <c r="J110" s="212"/>
      <c r="K110" s="214"/>
    </row>
    <row r="111" spans="2:11" ht="21.75" thickBot="1" x14ac:dyDescent="0.3">
      <c r="B111" s="764" t="s">
        <v>58</v>
      </c>
      <c r="C111" s="765"/>
      <c r="D111" s="765"/>
      <c r="E111" s="683">
        <f>SUM(E106:E110)</f>
        <v>59800</v>
      </c>
      <c r="F111" s="684"/>
      <c r="G111" s="766" t="s">
        <v>90</v>
      </c>
      <c r="H111" s="767"/>
      <c r="I111" s="767"/>
      <c r="J111" s="767"/>
      <c r="K111" s="339">
        <f>SUM(K106:K110)</f>
        <v>0</v>
      </c>
    </row>
    <row r="112" spans="2:11" ht="21" thickBot="1" x14ac:dyDescent="0.3">
      <c r="B112" s="759" t="s">
        <v>855</v>
      </c>
      <c r="C112" s="760"/>
      <c r="D112" s="760"/>
      <c r="E112" s="760"/>
      <c r="F112" s="760"/>
      <c r="G112" s="760"/>
      <c r="H112" s="760"/>
      <c r="I112" s="760"/>
      <c r="J112" s="760"/>
      <c r="K112" s="761"/>
    </row>
    <row r="113" spans="2:11" x14ac:dyDescent="0.25">
      <c r="B113" s="762" t="s">
        <v>0</v>
      </c>
      <c r="C113" s="754" t="s">
        <v>94</v>
      </c>
      <c r="D113" s="754" t="s">
        <v>1</v>
      </c>
      <c r="E113" s="754" t="s">
        <v>95</v>
      </c>
      <c r="F113" s="768" t="s">
        <v>5</v>
      </c>
      <c r="G113" s="756" t="s">
        <v>89</v>
      </c>
      <c r="H113" s="757"/>
      <c r="I113" s="757"/>
      <c r="J113" s="757"/>
      <c r="K113" s="758"/>
    </row>
    <row r="114" spans="2:11" ht="30" x14ac:dyDescent="0.25">
      <c r="B114" s="763"/>
      <c r="C114" s="755"/>
      <c r="D114" s="755"/>
      <c r="E114" s="755"/>
      <c r="F114" s="769"/>
      <c r="G114" s="625" t="s">
        <v>96</v>
      </c>
      <c r="H114" s="626" t="s">
        <v>86</v>
      </c>
      <c r="I114" s="626" t="s">
        <v>97</v>
      </c>
      <c r="J114" s="626" t="s">
        <v>87</v>
      </c>
      <c r="K114" s="330" t="s">
        <v>88</v>
      </c>
    </row>
    <row r="115" spans="2:11" x14ac:dyDescent="0.25">
      <c r="B115" s="638"/>
      <c r="C115" s="637"/>
      <c r="D115" s="637"/>
      <c r="E115" s="373"/>
      <c r="F115" s="335"/>
      <c r="G115" s="383"/>
      <c r="H115" s="209"/>
      <c r="I115" s="210"/>
      <c r="J115" s="209"/>
      <c r="K115" s="211"/>
    </row>
    <row r="116" spans="2:11" x14ac:dyDescent="0.25">
      <c r="B116" s="638" t="str">
        <f>IF(ISBLANK('Assinatura(livros)'!B6),"",'Assinatura(livros)'!B6)</f>
        <v/>
      </c>
      <c r="C116" s="637" t="str">
        <f>IF(ISBLANK('Assinatura(livros)'!C6),"",'Assinatura(livros)'!C6)</f>
        <v/>
      </c>
      <c r="D116" s="637" t="str">
        <f>IF(ISBLANK('Assinatura(livros)'!D6),"",'Assinatura(livros)'!D6)</f>
        <v/>
      </c>
      <c r="E116" s="373" t="str">
        <f>IF(ISBLANK('Assinatura(livros)'!I6),"",'Assinatura(livros)'!I6)</f>
        <v/>
      </c>
      <c r="F116" s="335" t="str">
        <f>IF(ISBLANK('Assinatura(livros)'!J6),"",'Assinatura(livros)'!J6)</f>
        <v/>
      </c>
      <c r="G116" s="383"/>
      <c r="H116" s="209"/>
      <c r="I116" s="210"/>
      <c r="J116" s="209"/>
      <c r="K116" s="211"/>
    </row>
    <row r="117" spans="2:11" x14ac:dyDescent="0.25">
      <c r="B117" s="638" t="str">
        <f>IF(ISBLANK('Assinatura(livros)'!B7),"",'Assinatura(livros)'!B7)</f>
        <v/>
      </c>
      <c r="C117" s="637" t="str">
        <f>IF(ISBLANK('Assinatura(livros)'!C7),"",'Assinatura(livros)'!C7)</f>
        <v/>
      </c>
      <c r="D117" s="637" t="str">
        <f>IF(ISBLANK('Assinatura(livros)'!D7),"",'Assinatura(livros)'!D7)</f>
        <v/>
      </c>
      <c r="E117" s="373" t="str">
        <f>IF(ISBLANK('Assinatura(livros)'!I7),"",'Assinatura(livros)'!I7)</f>
        <v/>
      </c>
      <c r="F117" s="335" t="str">
        <f>IF(ISBLANK('Assinatura(livros)'!J7),"",'Assinatura(livros)'!J7)</f>
        <v/>
      </c>
      <c r="G117" s="383"/>
      <c r="H117" s="209"/>
      <c r="I117" s="210"/>
      <c r="J117" s="209"/>
      <c r="K117" s="211"/>
    </row>
    <row r="118" spans="2:11" x14ac:dyDescent="0.25">
      <c r="B118" s="638" t="str">
        <f>IF(ISBLANK('Assinatura(livros)'!B8),"",'Assinatura(livros)'!B8)</f>
        <v/>
      </c>
      <c r="C118" s="637" t="str">
        <f>IF(ISBLANK('Assinatura(livros)'!C8),"",'Assinatura(livros)'!C8)</f>
        <v/>
      </c>
      <c r="D118" s="637" t="str">
        <f>IF(ISBLANK('Assinatura(livros)'!D8),"",'Assinatura(livros)'!D8)</f>
        <v/>
      </c>
      <c r="E118" s="373" t="str">
        <f>IF(ISBLANK('Assinatura(livros)'!I8),"",'Assinatura(livros)'!I8)</f>
        <v/>
      </c>
      <c r="F118" s="335" t="str">
        <f>IF(ISBLANK('Assinatura(livros)'!J8),"",'Assinatura(livros)'!J8)</f>
        <v/>
      </c>
      <c r="G118" s="383"/>
      <c r="H118" s="209"/>
      <c r="I118" s="210"/>
      <c r="J118" s="209"/>
      <c r="K118" s="211"/>
    </row>
    <row r="119" spans="2:11" ht="16.5" thickBot="1" x14ac:dyDescent="0.3">
      <c r="B119" s="336" t="str">
        <f>IF(ISBLANK('Assinatura(livros)'!B9),"",'Assinatura(livros)'!B9)</f>
        <v/>
      </c>
      <c r="C119" s="337" t="str">
        <f>IF(ISBLANK('Assinatura(livros)'!C9),"",'Assinatura(livros)'!C9)</f>
        <v/>
      </c>
      <c r="D119" s="337" t="str">
        <f>IF(ISBLANK('Assinatura(livros)'!D9),"",'Assinatura(livros)'!D9)</f>
        <v/>
      </c>
      <c r="E119" s="374" t="str">
        <f>IF(ISBLANK('Assinatura(livros)'!I9),"",'Assinatura(livros)'!I9)</f>
        <v/>
      </c>
      <c r="F119" s="364" t="str">
        <f>IF(ISBLANK('Assinatura(livros)'!J9),"",'Assinatura(livros)'!J9)</f>
        <v/>
      </c>
      <c r="G119" s="384"/>
      <c r="H119" s="212"/>
      <c r="I119" s="213"/>
      <c r="J119" s="212"/>
      <c r="K119" s="214"/>
    </row>
    <row r="120" spans="2:11" ht="21.75" thickBot="1" x14ac:dyDescent="0.3">
      <c r="B120" s="764" t="s">
        <v>98</v>
      </c>
      <c r="C120" s="765"/>
      <c r="D120" s="765"/>
      <c r="E120" s="683">
        <f>SUM(E115:E119)</f>
        <v>0</v>
      </c>
      <c r="F120" s="684"/>
      <c r="G120" s="766" t="s">
        <v>98</v>
      </c>
      <c r="H120" s="767"/>
      <c r="I120" s="767"/>
      <c r="J120" s="767"/>
      <c r="K120" s="339">
        <f>SUM(K115:K119)</f>
        <v>0</v>
      </c>
    </row>
    <row r="121" spans="2:11" ht="21" thickBot="1" x14ac:dyDescent="0.3">
      <c r="B121" s="759" t="s">
        <v>59</v>
      </c>
      <c r="C121" s="760"/>
      <c r="D121" s="760"/>
      <c r="E121" s="760"/>
      <c r="F121" s="760"/>
      <c r="G121" s="760"/>
      <c r="H121" s="760"/>
      <c r="I121" s="760"/>
      <c r="J121" s="760"/>
      <c r="K121" s="761"/>
    </row>
    <row r="122" spans="2:11" x14ac:dyDescent="0.25">
      <c r="B122" s="762" t="s">
        <v>0</v>
      </c>
      <c r="C122" s="754" t="s">
        <v>94</v>
      </c>
      <c r="D122" s="754" t="s">
        <v>1</v>
      </c>
      <c r="E122" s="754" t="s">
        <v>95</v>
      </c>
      <c r="F122" s="768" t="s">
        <v>5</v>
      </c>
      <c r="G122" s="756" t="s">
        <v>89</v>
      </c>
      <c r="H122" s="757"/>
      <c r="I122" s="757"/>
      <c r="J122" s="757"/>
      <c r="K122" s="758"/>
    </row>
    <row r="123" spans="2:11" ht="30" x14ac:dyDescent="0.25">
      <c r="B123" s="763"/>
      <c r="C123" s="755"/>
      <c r="D123" s="755"/>
      <c r="E123" s="755"/>
      <c r="F123" s="769"/>
      <c r="G123" s="625" t="s">
        <v>96</v>
      </c>
      <c r="H123" s="626" t="s">
        <v>86</v>
      </c>
      <c r="I123" s="626" t="s">
        <v>97</v>
      </c>
      <c r="J123" s="626" t="s">
        <v>87</v>
      </c>
      <c r="K123" s="330" t="s">
        <v>88</v>
      </c>
    </row>
    <row r="124" spans="2:11" ht="75" x14ac:dyDescent="0.25">
      <c r="B124" s="638" t="s">
        <v>116</v>
      </c>
      <c r="C124" s="637">
        <v>290712</v>
      </c>
      <c r="D124" s="637" t="s">
        <v>149</v>
      </c>
      <c r="E124" s="373">
        <v>178781.06</v>
      </c>
      <c r="F124" s="335">
        <v>45734</v>
      </c>
      <c r="G124" s="383"/>
      <c r="H124" s="209"/>
      <c r="I124" s="210"/>
      <c r="J124" s="209"/>
      <c r="K124" s="211"/>
    </row>
    <row r="125" spans="2:11" ht="45" x14ac:dyDescent="0.25">
      <c r="B125" s="638" t="s">
        <v>133</v>
      </c>
      <c r="C125" s="637">
        <v>290634</v>
      </c>
      <c r="D125" s="637" t="s">
        <v>190</v>
      </c>
      <c r="E125" s="373">
        <v>9814.73</v>
      </c>
      <c r="F125" s="335">
        <v>45747</v>
      </c>
      <c r="G125" s="383"/>
      <c r="H125" s="209"/>
      <c r="I125" s="210"/>
      <c r="J125" s="209"/>
      <c r="K125" s="211"/>
    </row>
    <row r="126" spans="2:11" x14ac:dyDescent="0.25">
      <c r="B126" s="638"/>
      <c r="C126" s="637"/>
      <c r="D126" s="637"/>
      <c r="E126" s="373"/>
      <c r="F126" s="335"/>
      <c r="G126" s="383"/>
      <c r="H126" s="209"/>
      <c r="I126" s="210"/>
      <c r="J126" s="209"/>
      <c r="K126" s="211"/>
    </row>
    <row r="127" spans="2:11" x14ac:dyDescent="0.25">
      <c r="B127" s="638"/>
      <c r="C127" s="637"/>
      <c r="D127" s="637"/>
      <c r="E127" s="373"/>
      <c r="F127" s="335"/>
      <c r="G127" s="383"/>
      <c r="H127" s="393"/>
      <c r="I127" s="394"/>
      <c r="J127" s="209"/>
      <c r="K127" s="211"/>
    </row>
    <row r="128" spans="2:11" ht="16.5" thickBot="1" x14ac:dyDescent="0.3">
      <c r="B128" s="336"/>
      <c r="C128" s="337"/>
      <c r="D128" s="337"/>
      <c r="E128" s="374"/>
      <c r="F128" s="364"/>
      <c r="G128" s="384"/>
      <c r="H128" s="212"/>
      <c r="I128" s="213"/>
      <c r="J128" s="212"/>
      <c r="K128" s="214"/>
    </row>
    <row r="129" spans="2:11" ht="21.75" thickBot="1" x14ac:dyDescent="0.3">
      <c r="B129" s="764" t="s">
        <v>60</v>
      </c>
      <c r="C129" s="765"/>
      <c r="D129" s="765"/>
      <c r="E129" s="683">
        <f>SUM(E124:E128)</f>
        <v>188595.79</v>
      </c>
      <c r="F129" s="684"/>
      <c r="G129" s="766" t="s">
        <v>91</v>
      </c>
      <c r="H129" s="767"/>
      <c r="I129" s="767"/>
      <c r="J129" s="767"/>
      <c r="K129" s="339">
        <f>SUM(K124:K128)</f>
        <v>0</v>
      </c>
    </row>
    <row r="130" spans="2:11" ht="21" thickBot="1" x14ac:dyDescent="0.3">
      <c r="B130" s="759" t="s">
        <v>27</v>
      </c>
      <c r="C130" s="760"/>
      <c r="D130" s="760"/>
      <c r="E130" s="760"/>
      <c r="F130" s="760"/>
      <c r="G130" s="760"/>
      <c r="H130" s="760"/>
      <c r="I130" s="760"/>
      <c r="J130" s="760"/>
      <c r="K130" s="761"/>
    </row>
    <row r="131" spans="2:11" x14ac:dyDescent="0.25">
      <c r="B131" s="762" t="s">
        <v>0</v>
      </c>
      <c r="C131" s="754" t="s">
        <v>94</v>
      </c>
      <c r="D131" s="754" t="s">
        <v>1</v>
      </c>
      <c r="E131" s="754" t="s">
        <v>95</v>
      </c>
      <c r="F131" s="768" t="s">
        <v>5</v>
      </c>
      <c r="G131" s="756" t="s">
        <v>89</v>
      </c>
      <c r="H131" s="757"/>
      <c r="I131" s="757"/>
      <c r="J131" s="757"/>
      <c r="K131" s="758"/>
    </row>
    <row r="132" spans="2:11" ht="30" x14ac:dyDescent="0.25">
      <c r="B132" s="763"/>
      <c r="C132" s="755"/>
      <c r="D132" s="755"/>
      <c r="E132" s="755"/>
      <c r="F132" s="769"/>
      <c r="G132" s="625" t="s">
        <v>96</v>
      </c>
      <c r="H132" s="626" t="s">
        <v>86</v>
      </c>
      <c r="I132" s="626" t="s">
        <v>97</v>
      </c>
      <c r="J132" s="626" t="s">
        <v>87</v>
      </c>
      <c r="K132" s="330" t="s">
        <v>88</v>
      </c>
    </row>
    <row r="133" spans="2:11" x14ac:dyDescent="0.25">
      <c r="B133" s="638"/>
      <c r="C133" s="637"/>
      <c r="D133" s="637"/>
      <c r="E133" s="356"/>
      <c r="F133" s="335"/>
      <c r="G133" s="383"/>
      <c r="H133" s="209"/>
      <c r="I133" s="210"/>
      <c r="J133" s="209"/>
      <c r="K133" s="211"/>
    </row>
    <row r="134" spans="2:11" x14ac:dyDescent="0.25">
      <c r="B134" s="638" t="str">
        <f>IF(ISBLANK('Serviços Gráficos'!B6),"",'Serviços Gráficos'!B6)</f>
        <v/>
      </c>
      <c r="C134" s="637" t="str">
        <f>IF(ISBLANK('Serviços Gráficos'!C6),"",'Serviços Gráficos'!C6)</f>
        <v/>
      </c>
      <c r="D134" s="637" t="str">
        <f>IF(ISBLANK('Serviços Gráficos'!D6),"",'Serviços Gráficos'!D6)</f>
        <v/>
      </c>
      <c r="E134" s="356" t="str">
        <f>IF(ISBLANK('Serviços Gráficos'!I6),"",'Serviços Gráficos'!I6)</f>
        <v/>
      </c>
      <c r="F134" s="335" t="str">
        <f>IF(ISBLANK('Serviços Gráficos'!J6),"",'Serviços Gráficos'!J6)</f>
        <v/>
      </c>
      <c r="G134" s="383"/>
      <c r="H134" s="209"/>
      <c r="I134" s="210"/>
      <c r="J134" s="209"/>
      <c r="K134" s="211"/>
    </row>
    <row r="135" spans="2:11" x14ac:dyDescent="0.25">
      <c r="B135" s="638" t="str">
        <f>IF(ISBLANK('Serviços Gráficos'!B7),"",'Serviços Gráficos'!B7)</f>
        <v/>
      </c>
      <c r="C135" s="637" t="str">
        <f>IF(ISBLANK('Serviços Gráficos'!C7),"",'Serviços Gráficos'!C7)</f>
        <v/>
      </c>
      <c r="D135" s="637" t="str">
        <f>IF(ISBLANK('Serviços Gráficos'!D7),"",'Serviços Gráficos'!D7)</f>
        <v/>
      </c>
      <c r="E135" s="356" t="str">
        <f>IF(ISBLANK('Serviços Gráficos'!I7),"",'Serviços Gráficos'!I7)</f>
        <v/>
      </c>
      <c r="F135" s="335" t="str">
        <f>IF(ISBLANK('Serviços Gráficos'!J7),"",'Serviços Gráficos'!J7)</f>
        <v/>
      </c>
      <c r="G135" s="383"/>
      <c r="H135" s="209"/>
      <c r="I135" s="210"/>
      <c r="J135" s="209"/>
      <c r="K135" s="211"/>
    </row>
    <row r="136" spans="2:11" x14ac:dyDescent="0.25">
      <c r="B136" s="638" t="str">
        <f>IF(ISBLANK('Serviços Gráficos'!B8),"",'Serviços Gráficos'!B8)</f>
        <v/>
      </c>
      <c r="C136" s="637" t="str">
        <f>IF(ISBLANK('Serviços Gráficos'!C8),"",'Serviços Gráficos'!C8)</f>
        <v/>
      </c>
      <c r="D136" s="637" t="str">
        <f>IF(ISBLANK('Serviços Gráficos'!D8),"",'Serviços Gráficos'!D8)</f>
        <v/>
      </c>
      <c r="E136" s="356" t="str">
        <f>IF(ISBLANK('Serviços Gráficos'!I8),"",'Serviços Gráficos'!I8)</f>
        <v/>
      </c>
      <c r="F136" s="335" t="str">
        <f>IF(ISBLANK('Serviços Gráficos'!J8),"",'Serviços Gráficos'!J8)</f>
        <v/>
      </c>
      <c r="G136" s="383"/>
      <c r="H136" s="209"/>
      <c r="I136" s="210"/>
      <c r="J136" s="209"/>
      <c r="K136" s="211"/>
    </row>
    <row r="137" spans="2:11" ht="16.5" thickBot="1" x14ac:dyDescent="0.3">
      <c r="B137" s="638" t="str">
        <f>IF(ISBLANK('Serviços Gráficos'!B9),"",'Serviços Gráficos'!B9)</f>
        <v/>
      </c>
      <c r="C137" s="637" t="str">
        <f>IF(ISBLANK('Serviços Gráficos'!C9),"",'Serviços Gráficos'!C9)</f>
        <v/>
      </c>
      <c r="D137" s="637" t="str">
        <f>IF(ISBLANK('Serviços Gráficos'!D9),"",'Serviços Gráficos'!D9)</f>
        <v/>
      </c>
      <c r="E137" s="356" t="str">
        <f>IF(ISBLANK('Serviços Gráficos'!I9),"",'Serviços Gráficos'!I9)</f>
        <v/>
      </c>
      <c r="F137" s="335" t="str">
        <f>IF(ISBLANK('Serviços Gráficos'!J9),"",'Serviços Gráficos'!J9)</f>
        <v/>
      </c>
      <c r="G137" s="384"/>
      <c r="H137" s="212"/>
      <c r="I137" s="213"/>
      <c r="J137" s="212"/>
      <c r="K137" s="214"/>
    </row>
    <row r="138" spans="2:11" ht="21.75" thickBot="1" x14ac:dyDescent="0.3">
      <c r="B138" s="764" t="s">
        <v>61</v>
      </c>
      <c r="C138" s="765"/>
      <c r="D138" s="765"/>
      <c r="E138" s="683">
        <f>SUM(E133:E137)</f>
        <v>0</v>
      </c>
      <c r="F138" s="684"/>
      <c r="G138" s="752" t="s">
        <v>61</v>
      </c>
      <c r="H138" s="753"/>
      <c r="I138" s="753"/>
      <c r="J138" s="753"/>
      <c r="K138" s="339">
        <f>SUM(K133:K137)</f>
        <v>0</v>
      </c>
    </row>
    <row r="139" spans="2:11" ht="21" thickBot="1" x14ac:dyDescent="0.3">
      <c r="B139" s="759" t="s">
        <v>28</v>
      </c>
      <c r="C139" s="760"/>
      <c r="D139" s="760"/>
      <c r="E139" s="760"/>
      <c r="F139" s="760"/>
      <c r="G139" s="760"/>
      <c r="H139" s="760"/>
      <c r="I139" s="760"/>
      <c r="J139" s="760"/>
      <c r="K139" s="761"/>
    </row>
    <row r="140" spans="2:11" x14ac:dyDescent="0.25">
      <c r="B140" s="762" t="s">
        <v>0</v>
      </c>
      <c r="C140" s="754" t="s">
        <v>94</v>
      </c>
      <c r="D140" s="754" t="s">
        <v>1</v>
      </c>
      <c r="E140" s="754" t="s">
        <v>95</v>
      </c>
      <c r="F140" s="768" t="s">
        <v>5</v>
      </c>
      <c r="G140" s="756" t="s">
        <v>89</v>
      </c>
      <c r="H140" s="757"/>
      <c r="I140" s="757"/>
      <c r="J140" s="757"/>
      <c r="K140" s="758"/>
    </row>
    <row r="141" spans="2:11" ht="30" x14ac:dyDescent="0.25">
      <c r="B141" s="763"/>
      <c r="C141" s="755"/>
      <c r="D141" s="755"/>
      <c r="E141" s="755"/>
      <c r="F141" s="769"/>
      <c r="G141" s="625" t="s">
        <v>96</v>
      </c>
      <c r="H141" s="626" t="s">
        <v>86</v>
      </c>
      <c r="I141" s="626" t="s">
        <v>97</v>
      </c>
      <c r="J141" s="626" t="s">
        <v>87</v>
      </c>
      <c r="K141" s="330" t="s">
        <v>88</v>
      </c>
    </row>
    <row r="142" spans="2:11" ht="30" x14ac:dyDescent="0.25">
      <c r="B142" s="638" t="s">
        <v>113</v>
      </c>
      <c r="C142" s="637">
        <v>307714</v>
      </c>
      <c r="D142" s="637" t="s">
        <v>192</v>
      </c>
      <c r="E142" s="356">
        <v>12358.5</v>
      </c>
      <c r="F142" s="335">
        <v>45689</v>
      </c>
      <c r="G142" s="383"/>
      <c r="H142" s="209"/>
      <c r="I142" s="210"/>
      <c r="J142" s="209"/>
      <c r="K142" s="211"/>
    </row>
    <row r="143" spans="2:11" ht="30" x14ac:dyDescent="0.25">
      <c r="B143" s="638" t="s">
        <v>113</v>
      </c>
      <c r="C143" s="637">
        <v>307714</v>
      </c>
      <c r="D143" s="637" t="s">
        <v>194</v>
      </c>
      <c r="E143" s="356">
        <v>477.49</v>
      </c>
      <c r="F143" s="335">
        <v>45689</v>
      </c>
      <c r="G143" s="383"/>
      <c r="H143" s="209"/>
      <c r="I143" s="210"/>
      <c r="J143" s="209"/>
      <c r="K143" s="211"/>
    </row>
    <row r="144" spans="2:11" ht="30" x14ac:dyDescent="0.25">
      <c r="B144" s="638" t="s">
        <v>113</v>
      </c>
      <c r="C144" s="637">
        <v>307714</v>
      </c>
      <c r="D144" s="637" t="s">
        <v>195</v>
      </c>
      <c r="E144" s="356">
        <v>505.57</v>
      </c>
      <c r="F144" s="335">
        <v>45689</v>
      </c>
      <c r="G144" s="383"/>
      <c r="H144" s="209"/>
      <c r="I144" s="210"/>
      <c r="J144" s="209"/>
      <c r="K144" s="211"/>
    </row>
    <row r="145" spans="2:11" ht="30" x14ac:dyDescent="0.25">
      <c r="B145" s="638" t="s">
        <v>113</v>
      </c>
      <c r="C145" s="637">
        <v>284671</v>
      </c>
      <c r="D145" s="637" t="s">
        <v>196</v>
      </c>
      <c r="E145" s="356">
        <v>200</v>
      </c>
      <c r="F145" s="335">
        <v>45689</v>
      </c>
      <c r="G145" s="383"/>
      <c r="H145" s="209"/>
      <c r="I145" s="210"/>
      <c r="J145" s="209"/>
      <c r="K145" s="211"/>
    </row>
    <row r="146" spans="2:11" ht="30" x14ac:dyDescent="0.25">
      <c r="B146" s="638" t="s">
        <v>113</v>
      </c>
      <c r="C146" s="637">
        <v>284671</v>
      </c>
      <c r="D146" s="637" t="s">
        <v>197</v>
      </c>
      <c r="E146" s="356">
        <v>300</v>
      </c>
      <c r="F146" s="335">
        <v>45689</v>
      </c>
      <c r="G146" s="383"/>
      <c r="H146" s="209"/>
      <c r="I146" s="210"/>
      <c r="J146" s="209"/>
      <c r="K146" s="211"/>
    </row>
    <row r="147" spans="2:11" ht="30" x14ac:dyDescent="0.25">
      <c r="B147" s="638" t="s">
        <v>113</v>
      </c>
      <c r="C147" s="637">
        <v>284671</v>
      </c>
      <c r="D147" s="637" t="s">
        <v>198</v>
      </c>
      <c r="E147" s="356">
        <v>875</v>
      </c>
      <c r="F147" s="335">
        <v>45689</v>
      </c>
      <c r="G147" s="383"/>
      <c r="H147" s="209"/>
      <c r="I147" s="210"/>
      <c r="J147" s="209"/>
      <c r="K147" s="211"/>
    </row>
    <row r="148" spans="2:11" ht="30" x14ac:dyDescent="0.25">
      <c r="B148" s="638" t="s">
        <v>113</v>
      </c>
      <c r="C148" s="637">
        <v>284671</v>
      </c>
      <c r="D148" s="637" t="s">
        <v>199</v>
      </c>
      <c r="E148" s="356">
        <v>144</v>
      </c>
      <c r="F148" s="335">
        <v>45689</v>
      </c>
      <c r="G148" s="383"/>
      <c r="H148" s="209"/>
      <c r="I148" s="210"/>
      <c r="J148" s="209"/>
      <c r="K148" s="211"/>
    </row>
    <row r="149" spans="2:11" ht="30" x14ac:dyDescent="0.25">
      <c r="B149" s="638" t="s">
        <v>113</v>
      </c>
      <c r="C149" s="637">
        <v>284671</v>
      </c>
      <c r="D149" s="637" t="s">
        <v>200</v>
      </c>
      <c r="E149" s="356">
        <v>360</v>
      </c>
      <c r="F149" s="335">
        <v>45689</v>
      </c>
      <c r="G149" s="383"/>
      <c r="H149" s="209"/>
      <c r="I149" s="210"/>
      <c r="J149" s="209"/>
      <c r="K149" s="211"/>
    </row>
    <row r="150" spans="2:11" ht="30" x14ac:dyDescent="0.25">
      <c r="B150" s="638" t="s">
        <v>113</v>
      </c>
      <c r="C150" s="637">
        <v>284671</v>
      </c>
      <c r="D150" s="637" t="s">
        <v>201</v>
      </c>
      <c r="E150" s="356">
        <v>125</v>
      </c>
      <c r="F150" s="335">
        <v>45689</v>
      </c>
      <c r="G150" s="383"/>
      <c r="H150" s="209"/>
      <c r="I150" s="210"/>
      <c r="J150" s="209"/>
      <c r="K150" s="211"/>
    </row>
    <row r="151" spans="2:11" ht="30" x14ac:dyDescent="0.25">
      <c r="B151" s="638" t="s">
        <v>113</v>
      </c>
      <c r="C151" s="637">
        <v>284671</v>
      </c>
      <c r="D151" s="637" t="s">
        <v>202</v>
      </c>
      <c r="E151" s="356">
        <v>525</v>
      </c>
      <c r="F151" s="335">
        <v>45689</v>
      </c>
      <c r="G151" s="383"/>
      <c r="H151" s="209"/>
      <c r="I151" s="210"/>
      <c r="J151" s="209"/>
      <c r="K151" s="211"/>
    </row>
    <row r="152" spans="2:11" ht="30" x14ac:dyDescent="0.25">
      <c r="B152" s="638" t="s">
        <v>113</v>
      </c>
      <c r="C152" s="637">
        <v>284671</v>
      </c>
      <c r="D152" s="637" t="s">
        <v>203</v>
      </c>
      <c r="E152" s="356">
        <v>720</v>
      </c>
      <c r="F152" s="335">
        <v>45689</v>
      </c>
      <c r="G152" s="383"/>
      <c r="H152" s="209"/>
      <c r="I152" s="210"/>
      <c r="J152" s="209"/>
      <c r="K152" s="211"/>
    </row>
    <row r="153" spans="2:11" ht="30" x14ac:dyDescent="0.25">
      <c r="B153" s="638" t="s">
        <v>133</v>
      </c>
      <c r="C153" s="637">
        <v>290645</v>
      </c>
      <c r="D153" s="637" t="s">
        <v>207</v>
      </c>
      <c r="E153" s="356">
        <v>20704</v>
      </c>
      <c r="F153" s="335">
        <v>45716</v>
      </c>
      <c r="G153" s="383"/>
      <c r="H153" s="209"/>
      <c r="I153" s="210"/>
      <c r="J153" s="209"/>
      <c r="K153" s="211"/>
    </row>
    <row r="154" spans="2:11" ht="30" x14ac:dyDescent="0.25">
      <c r="B154" s="638" t="s">
        <v>133</v>
      </c>
      <c r="C154" s="637">
        <v>290645</v>
      </c>
      <c r="D154" s="637" t="s">
        <v>209</v>
      </c>
      <c r="E154" s="356">
        <v>10248.48</v>
      </c>
      <c r="F154" s="335">
        <v>45716</v>
      </c>
      <c r="G154" s="383"/>
      <c r="H154" s="209"/>
      <c r="I154" s="210"/>
      <c r="J154" s="209"/>
      <c r="K154" s="211"/>
    </row>
    <row r="155" spans="2:11" ht="45" x14ac:dyDescent="0.25">
      <c r="B155" s="638" t="s">
        <v>113</v>
      </c>
      <c r="C155" s="637">
        <v>286004</v>
      </c>
      <c r="D155" s="637" t="s">
        <v>210</v>
      </c>
      <c r="E155" s="356">
        <v>8560</v>
      </c>
      <c r="F155" s="335">
        <v>45747</v>
      </c>
      <c r="G155" s="383"/>
      <c r="H155" s="209"/>
      <c r="I155" s="210"/>
      <c r="J155" s="209"/>
      <c r="K155" s="211"/>
    </row>
    <row r="156" spans="2:11" ht="30" x14ac:dyDescent="0.25">
      <c r="B156" s="638" t="s">
        <v>133</v>
      </c>
      <c r="C156" s="637">
        <v>290665</v>
      </c>
      <c r="D156" s="637" t="s">
        <v>212</v>
      </c>
      <c r="E156" s="356">
        <v>258.8</v>
      </c>
      <c r="F156" s="335">
        <v>45747</v>
      </c>
      <c r="G156" s="383"/>
      <c r="H156" s="209"/>
      <c r="I156" s="210"/>
      <c r="J156" s="209"/>
      <c r="K156" s="211"/>
    </row>
    <row r="157" spans="2:11" ht="30" x14ac:dyDescent="0.25">
      <c r="B157" s="638" t="s">
        <v>133</v>
      </c>
      <c r="C157" s="637">
        <v>290682</v>
      </c>
      <c r="D157" s="637" t="s">
        <v>214</v>
      </c>
      <c r="E157" s="356">
        <v>336.44</v>
      </c>
      <c r="F157" s="335">
        <v>45747</v>
      </c>
      <c r="G157" s="383"/>
      <c r="H157" s="209"/>
      <c r="I157" s="210"/>
      <c r="J157" s="209"/>
      <c r="K157" s="211"/>
    </row>
    <row r="158" spans="2:11" ht="30" x14ac:dyDescent="0.25">
      <c r="B158" s="638" t="s">
        <v>133</v>
      </c>
      <c r="C158" s="637">
        <v>290682</v>
      </c>
      <c r="D158" s="637" t="s">
        <v>216</v>
      </c>
      <c r="E158" s="356">
        <v>155.28</v>
      </c>
      <c r="F158" s="335">
        <v>45747</v>
      </c>
      <c r="G158" s="383"/>
      <c r="H158" s="209"/>
      <c r="I158" s="210"/>
      <c r="J158" s="209"/>
      <c r="K158" s="211"/>
    </row>
    <row r="159" spans="2:11" ht="30" x14ac:dyDescent="0.25">
      <c r="B159" s="638" t="s">
        <v>133</v>
      </c>
      <c r="C159" s="637">
        <v>290645</v>
      </c>
      <c r="D159" s="637" t="s">
        <v>204</v>
      </c>
      <c r="E159" s="356">
        <v>7246.4</v>
      </c>
      <c r="F159" s="335">
        <v>45716</v>
      </c>
      <c r="G159" s="383"/>
      <c r="H159" s="209"/>
      <c r="I159" s="210"/>
      <c r="J159" s="209"/>
      <c r="K159" s="211"/>
    </row>
    <row r="160" spans="2:11" ht="30" x14ac:dyDescent="0.25">
      <c r="B160" s="638" t="s">
        <v>133</v>
      </c>
      <c r="C160" s="637">
        <v>290645</v>
      </c>
      <c r="D160" s="637" t="s">
        <v>206</v>
      </c>
      <c r="E160" s="356">
        <v>16563.2</v>
      </c>
      <c r="F160" s="335">
        <v>45716</v>
      </c>
      <c r="G160" s="383"/>
      <c r="H160" s="209"/>
      <c r="I160" s="210"/>
      <c r="J160" s="209"/>
      <c r="K160" s="211"/>
    </row>
    <row r="161" spans="2:11" ht="30" x14ac:dyDescent="0.25">
      <c r="B161" s="638" t="s">
        <v>133</v>
      </c>
      <c r="C161" s="637">
        <v>290645</v>
      </c>
      <c r="D161" s="637" t="s">
        <v>208</v>
      </c>
      <c r="E161" s="356">
        <v>2484.48</v>
      </c>
      <c r="F161" s="335">
        <v>45716</v>
      </c>
      <c r="G161" s="383"/>
      <c r="H161" s="209"/>
      <c r="I161" s="210"/>
      <c r="J161" s="209"/>
      <c r="K161" s="211"/>
    </row>
    <row r="162" spans="2:11" ht="45" x14ac:dyDescent="0.25">
      <c r="B162" s="638" t="s">
        <v>745</v>
      </c>
      <c r="C162" s="637">
        <v>305107</v>
      </c>
      <c r="D162" s="637" t="s">
        <v>787</v>
      </c>
      <c r="E162" s="356">
        <v>6000</v>
      </c>
      <c r="F162" s="335">
        <v>45716</v>
      </c>
      <c r="G162" s="383"/>
      <c r="H162" s="209"/>
      <c r="I162" s="210"/>
      <c r="J162" s="209"/>
      <c r="K162" s="211"/>
    </row>
    <row r="163" spans="2:11" ht="45" x14ac:dyDescent="0.25">
      <c r="B163" s="638" t="s">
        <v>780</v>
      </c>
      <c r="C163" s="637">
        <v>291597</v>
      </c>
      <c r="D163" s="637" t="s">
        <v>409</v>
      </c>
      <c r="E163" s="356">
        <v>2179.59</v>
      </c>
      <c r="F163" s="335">
        <v>45689</v>
      </c>
      <c r="G163" s="383"/>
      <c r="H163" s="209"/>
      <c r="I163" s="210"/>
      <c r="J163" s="209"/>
      <c r="K163" s="211"/>
    </row>
    <row r="164" spans="2:11" ht="45" x14ac:dyDescent="0.25">
      <c r="B164" s="638" t="s">
        <v>618</v>
      </c>
      <c r="C164" s="637">
        <v>291597</v>
      </c>
      <c r="D164" s="637" t="s">
        <v>410</v>
      </c>
      <c r="E164" s="356">
        <v>2490.96</v>
      </c>
      <c r="F164" s="335">
        <v>45689</v>
      </c>
      <c r="G164" s="383"/>
      <c r="H164" s="209"/>
      <c r="I164" s="210"/>
      <c r="J164" s="209"/>
      <c r="K164" s="211"/>
    </row>
    <row r="165" spans="2:11" x14ac:dyDescent="0.25">
      <c r="B165" s="638"/>
      <c r="C165" s="637"/>
      <c r="D165" s="637"/>
      <c r="E165" s="356"/>
      <c r="F165" s="335"/>
      <c r="G165" s="383"/>
      <c r="H165" s="209"/>
      <c r="I165" s="210"/>
      <c r="J165" s="209"/>
      <c r="K165" s="211"/>
    </row>
    <row r="166" spans="2:11" x14ac:dyDescent="0.25">
      <c r="B166" s="638"/>
      <c r="C166" s="637"/>
      <c r="D166" s="637"/>
      <c r="E166" s="356"/>
      <c r="F166" s="335"/>
      <c r="G166" s="383"/>
      <c r="H166" s="209"/>
      <c r="I166" s="210"/>
      <c r="J166" s="209"/>
      <c r="K166" s="211"/>
    </row>
    <row r="167" spans="2:11" x14ac:dyDescent="0.25">
      <c r="B167" s="638"/>
      <c r="C167" s="637"/>
      <c r="D167" s="637"/>
      <c r="E167" s="356"/>
      <c r="F167" s="335"/>
      <c r="G167" s="383"/>
      <c r="H167" s="209"/>
      <c r="I167" s="210"/>
      <c r="J167" s="209"/>
      <c r="K167" s="211"/>
    </row>
    <row r="168" spans="2:11" x14ac:dyDescent="0.25">
      <c r="B168" s="638"/>
      <c r="C168" s="637"/>
      <c r="D168" s="637"/>
      <c r="E168" s="356"/>
      <c r="F168" s="335"/>
      <c r="G168" s="383"/>
      <c r="H168" s="209"/>
      <c r="I168" s="210"/>
      <c r="J168" s="209"/>
      <c r="K168" s="211"/>
    </row>
    <row r="169" spans="2:11" x14ac:dyDescent="0.25">
      <c r="B169" s="638"/>
      <c r="C169" s="637"/>
      <c r="D169" s="637"/>
      <c r="E169" s="356"/>
      <c r="F169" s="335"/>
      <c r="G169" s="383"/>
      <c r="H169" s="209"/>
      <c r="I169" s="210"/>
      <c r="J169" s="209"/>
      <c r="K169" s="211"/>
    </row>
    <row r="170" spans="2:11" x14ac:dyDescent="0.25">
      <c r="B170" s="638"/>
      <c r="C170" s="637"/>
      <c r="D170" s="637"/>
      <c r="E170" s="356"/>
      <c r="F170" s="335"/>
      <c r="G170" s="383"/>
      <c r="H170" s="209"/>
      <c r="I170" s="210"/>
      <c r="J170" s="209"/>
      <c r="K170" s="211"/>
    </row>
    <row r="171" spans="2:11" x14ac:dyDescent="0.25">
      <c r="B171" s="638"/>
      <c r="C171" s="637"/>
      <c r="D171" s="637"/>
      <c r="E171" s="356"/>
      <c r="F171" s="335"/>
      <c r="G171" s="383"/>
      <c r="H171" s="209"/>
      <c r="I171" s="210"/>
      <c r="J171" s="209"/>
      <c r="K171" s="211"/>
    </row>
    <row r="172" spans="2:11" x14ac:dyDescent="0.25">
      <c r="B172" s="638" t="str">
        <f>IF(ISBLANK('Material de Consumo'!B37),"",'Material de Consumo'!B37)</f>
        <v/>
      </c>
      <c r="C172" s="637" t="str">
        <f>IF(ISBLANK('Material de Consumo'!C37),"",'Material de Consumo'!C37)</f>
        <v/>
      </c>
      <c r="D172" s="637" t="str">
        <f>IF(ISBLANK('Material de Consumo'!D37),"",'Material de Consumo'!D37)</f>
        <v/>
      </c>
      <c r="E172" s="356" t="str">
        <f>IF(ISBLANK('Material de Consumo'!I37),"",'Material de Consumo'!I37)</f>
        <v/>
      </c>
      <c r="F172" s="335" t="str">
        <f>IF(ISBLANK('Material de Consumo'!J37),"",'Material de Consumo'!J37)</f>
        <v/>
      </c>
      <c r="G172" s="383"/>
      <c r="H172" s="209"/>
      <c r="I172" s="210"/>
      <c r="J172" s="209"/>
      <c r="K172" s="211"/>
    </row>
    <row r="173" spans="2:11" ht="16.5" thickBot="1" x14ac:dyDescent="0.3">
      <c r="B173" s="336" t="str">
        <f>IF(ISBLANK('Material de Consumo'!B38),"",'Material de Consumo'!B38)</f>
        <v/>
      </c>
      <c r="C173" s="337" t="str">
        <f>IF(ISBLANK('Material de Consumo'!C38),"",'Material de Consumo'!C38)</f>
        <v/>
      </c>
      <c r="D173" s="337" t="str">
        <f>IF(ISBLANK('Material de Consumo'!D38),"",'Material de Consumo'!D38)</f>
        <v/>
      </c>
      <c r="E173" s="363" t="str">
        <f>IF(ISBLANK('Material de Consumo'!I38),"",'Material de Consumo'!I38)</f>
        <v/>
      </c>
      <c r="F173" s="364" t="str">
        <f>IF(ISBLANK('Material de Consumo'!J38),"",'Material de Consumo'!J38)</f>
        <v/>
      </c>
      <c r="G173" s="383"/>
      <c r="H173" s="212"/>
      <c r="I173" s="213"/>
      <c r="J173" s="212"/>
      <c r="K173" s="214"/>
    </row>
    <row r="174" spans="2:11" ht="21.75" thickBot="1" x14ac:dyDescent="0.3">
      <c r="B174" s="789" t="s">
        <v>62</v>
      </c>
      <c r="C174" s="790"/>
      <c r="D174" s="790"/>
      <c r="E174" s="685">
        <f>SUM(E142:E173)</f>
        <v>93818.19</v>
      </c>
      <c r="F174" s="686"/>
      <c r="G174" s="770" t="s">
        <v>99</v>
      </c>
      <c r="H174" s="771"/>
      <c r="I174" s="771"/>
      <c r="J174" s="771"/>
      <c r="K174" s="375">
        <f>SUM(K142:K173)</f>
        <v>0</v>
      </c>
    </row>
    <row r="175" spans="2:11" ht="21" thickBot="1" x14ac:dyDescent="0.3">
      <c r="B175" s="759" t="s">
        <v>29</v>
      </c>
      <c r="C175" s="760"/>
      <c r="D175" s="760"/>
      <c r="E175" s="760"/>
      <c r="F175" s="760"/>
      <c r="G175" s="760"/>
      <c r="H175" s="760"/>
      <c r="I175" s="760"/>
      <c r="J175" s="760"/>
      <c r="K175" s="761"/>
    </row>
    <row r="176" spans="2:11" x14ac:dyDescent="0.25">
      <c r="B176" s="762" t="s">
        <v>0</v>
      </c>
      <c r="C176" s="754" t="s">
        <v>94</v>
      </c>
      <c r="D176" s="754" t="s">
        <v>1</v>
      </c>
      <c r="E176" s="754" t="s">
        <v>95</v>
      </c>
      <c r="F176" s="768" t="s">
        <v>5</v>
      </c>
      <c r="G176" s="756" t="s">
        <v>89</v>
      </c>
      <c r="H176" s="757"/>
      <c r="I176" s="757"/>
      <c r="J176" s="757"/>
      <c r="K176" s="758"/>
    </row>
    <row r="177" spans="2:11" ht="30" x14ac:dyDescent="0.25">
      <c r="B177" s="763"/>
      <c r="C177" s="755"/>
      <c r="D177" s="755"/>
      <c r="E177" s="755"/>
      <c r="F177" s="769"/>
      <c r="G177" s="625" t="s">
        <v>96</v>
      </c>
      <c r="H177" s="626" t="s">
        <v>86</v>
      </c>
      <c r="I177" s="626" t="s">
        <v>97</v>
      </c>
      <c r="J177" s="626" t="s">
        <v>87</v>
      </c>
      <c r="K177" s="330" t="s">
        <v>88</v>
      </c>
    </row>
    <row r="178" spans="2:11" x14ac:dyDescent="0.25">
      <c r="B178" s="638" t="str">
        <f>IF(ISBLANK(Medicamentos!B5),"",Medicamentos!B5)</f>
        <v/>
      </c>
      <c r="C178" s="637" t="str">
        <f>IF(ISBLANK(Medicamentos!C5),"",Medicamentos!C5)</f>
        <v/>
      </c>
      <c r="D178" s="637" t="str">
        <f>IF(ISBLANK(Medicamentos!D5),"",Medicamentos!D5)</f>
        <v/>
      </c>
      <c r="E178" s="356" t="str">
        <f>IF(ISBLANK(Medicamentos!H5),"",Medicamentos!H5)</f>
        <v/>
      </c>
      <c r="F178" s="335" t="str">
        <f>IF(ISBLANK(Medicamentos!J5),"",Medicamentos!J5)</f>
        <v/>
      </c>
      <c r="G178" s="383"/>
      <c r="H178" s="209"/>
      <c r="I178" s="210"/>
      <c r="J178" s="209"/>
      <c r="K178" s="211"/>
    </row>
    <row r="179" spans="2:11" x14ac:dyDescent="0.25">
      <c r="B179" s="638" t="str">
        <f>IF(ISBLANK(Medicamentos!B6),"",Medicamentos!B6)</f>
        <v/>
      </c>
      <c r="C179" s="637" t="str">
        <f>IF(ISBLANK(Medicamentos!C6),"",Medicamentos!C6)</f>
        <v/>
      </c>
      <c r="D179" s="637" t="str">
        <f>IF(ISBLANK(Medicamentos!D6),"",Medicamentos!D6)</f>
        <v/>
      </c>
      <c r="E179" s="356" t="str">
        <f>IF(ISBLANK(Medicamentos!H6),"",Medicamentos!H6)</f>
        <v/>
      </c>
      <c r="F179" s="335" t="str">
        <f>IF(ISBLANK(Medicamentos!J6),"",Medicamentos!J6)</f>
        <v/>
      </c>
      <c r="G179" s="383"/>
      <c r="H179" s="209"/>
      <c r="I179" s="210"/>
      <c r="J179" s="209"/>
      <c r="K179" s="211"/>
    </row>
    <row r="180" spans="2:11" x14ac:dyDescent="0.25">
      <c r="B180" s="638" t="str">
        <f>IF(ISBLANK(Medicamentos!B7),"",Medicamentos!B7)</f>
        <v/>
      </c>
      <c r="C180" s="637" t="str">
        <f>IF(ISBLANK(Medicamentos!C7),"",Medicamentos!C7)</f>
        <v/>
      </c>
      <c r="D180" s="637" t="str">
        <f>IF(ISBLANK(Medicamentos!D7),"",Medicamentos!D7)</f>
        <v/>
      </c>
      <c r="E180" s="356" t="str">
        <f>IF(ISBLANK(Medicamentos!H7),"",Medicamentos!H7)</f>
        <v/>
      </c>
      <c r="F180" s="335" t="str">
        <f>IF(ISBLANK(Medicamentos!J7),"",Medicamentos!J7)</f>
        <v/>
      </c>
      <c r="G180" s="383"/>
      <c r="H180" s="209"/>
      <c r="I180" s="210"/>
      <c r="J180" s="209"/>
      <c r="K180" s="211"/>
    </row>
    <row r="181" spans="2:11" x14ac:dyDescent="0.25">
      <c r="B181" s="638" t="str">
        <f>IF(ISBLANK(Medicamentos!B8),"",Medicamentos!B8)</f>
        <v/>
      </c>
      <c r="C181" s="637" t="str">
        <f>IF(ISBLANK(Medicamentos!C8),"",Medicamentos!C8)</f>
        <v/>
      </c>
      <c r="D181" s="637" t="str">
        <f>IF(ISBLANK(Medicamentos!D8),"",Medicamentos!D8)</f>
        <v/>
      </c>
      <c r="E181" s="356" t="str">
        <f>IF(ISBLANK(Medicamentos!H8),"",Medicamentos!H8)</f>
        <v/>
      </c>
      <c r="F181" s="335" t="str">
        <f>IF(ISBLANK(Medicamentos!J8),"",Medicamentos!J8)</f>
        <v/>
      </c>
      <c r="G181" s="383"/>
      <c r="H181" s="209"/>
      <c r="I181" s="210"/>
      <c r="J181" s="209"/>
      <c r="K181" s="211"/>
    </row>
    <row r="182" spans="2:11" ht="16.5" thickBot="1" x14ac:dyDescent="0.3">
      <c r="B182" s="336" t="str">
        <f>IF(ISBLANK(Medicamentos!B9),"",Medicamentos!B9)</f>
        <v/>
      </c>
      <c r="C182" s="337" t="str">
        <f>IF(ISBLANK(Medicamentos!C9),"",Medicamentos!C9)</f>
        <v/>
      </c>
      <c r="D182" s="337" t="str">
        <f>IF(ISBLANK(Medicamentos!D9),"",Medicamentos!D9)</f>
        <v/>
      </c>
      <c r="E182" s="363" t="str">
        <f>IF(ISBLANK(Medicamentos!H9),"",Medicamentos!H9)</f>
        <v/>
      </c>
      <c r="F182" s="364" t="str">
        <f>IF(ISBLANK(Medicamentos!J9),"",Medicamentos!J9)</f>
        <v/>
      </c>
      <c r="G182" s="384"/>
      <c r="H182" s="212"/>
      <c r="I182" s="213"/>
      <c r="J182" s="212"/>
      <c r="K182" s="214"/>
    </row>
    <row r="183" spans="2:11" ht="21.75" thickBot="1" x14ac:dyDescent="0.3">
      <c r="B183" s="764" t="s">
        <v>63</v>
      </c>
      <c r="C183" s="765"/>
      <c r="D183" s="765"/>
      <c r="E183" s="683">
        <f>SUM(E178:E182)</f>
        <v>0</v>
      </c>
      <c r="F183" s="684"/>
      <c r="G183" s="752" t="s">
        <v>63</v>
      </c>
      <c r="H183" s="753"/>
      <c r="I183" s="753"/>
      <c r="J183" s="753"/>
      <c r="K183" s="339">
        <f>SUM(K178:K182)</f>
        <v>0</v>
      </c>
    </row>
    <row r="184" spans="2:11" ht="21" thickBot="1" x14ac:dyDescent="0.3">
      <c r="B184" s="759" t="s">
        <v>100</v>
      </c>
      <c r="C184" s="760"/>
      <c r="D184" s="760"/>
      <c r="E184" s="760"/>
      <c r="F184" s="760"/>
      <c r="G184" s="760"/>
      <c r="H184" s="760"/>
      <c r="I184" s="760"/>
      <c r="J184" s="760"/>
      <c r="K184" s="761"/>
    </row>
    <row r="185" spans="2:11" x14ac:dyDescent="0.25">
      <c r="B185" s="762" t="s">
        <v>0</v>
      </c>
      <c r="C185" s="754" t="s">
        <v>94</v>
      </c>
      <c r="D185" s="754" t="s">
        <v>1</v>
      </c>
      <c r="E185" s="754" t="s">
        <v>95</v>
      </c>
      <c r="F185" s="768" t="s">
        <v>5</v>
      </c>
      <c r="G185" s="756" t="s">
        <v>89</v>
      </c>
      <c r="H185" s="757"/>
      <c r="I185" s="757"/>
      <c r="J185" s="757"/>
      <c r="K185" s="758"/>
    </row>
    <row r="186" spans="2:11" ht="30" x14ac:dyDescent="0.25">
      <c r="B186" s="763"/>
      <c r="C186" s="755"/>
      <c r="D186" s="755"/>
      <c r="E186" s="755"/>
      <c r="F186" s="769"/>
      <c r="G186" s="625" t="s">
        <v>96</v>
      </c>
      <c r="H186" s="626" t="s">
        <v>86</v>
      </c>
      <c r="I186" s="626" t="s">
        <v>97</v>
      </c>
      <c r="J186" s="626" t="s">
        <v>87</v>
      </c>
      <c r="K186" s="330" t="s">
        <v>88</v>
      </c>
    </row>
    <row r="187" spans="2:11" ht="30" x14ac:dyDescent="0.25">
      <c r="B187" s="638" t="s">
        <v>143</v>
      </c>
      <c r="C187" s="637">
        <v>302958</v>
      </c>
      <c r="D187" s="637" t="s">
        <v>669</v>
      </c>
      <c r="E187" s="356">
        <v>3000</v>
      </c>
      <c r="F187" s="335">
        <v>45716</v>
      </c>
      <c r="G187" s="383"/>
      <c r="H187" s="209"/>
      <c r="I187" s="210"/>
      <c r="J187" s="209"/>
      <c r="K187" s="211"/>
    </row>
    <row r="188" spans="2:11" ht="30" x14ac:dyDescent="0.25">
      <c r="B188" s="638" t="s">
        <v>143</v>
      </c>
      <c r="C188" s="637">
        <v>302958</v>
      </c>
      <c r="D188" s="637" t="s">
        <v>670</v>
      </c>
      <c r="E188" s="356">
        <v>6000</v>
      </c>
      <c r="F188" s="335">
        <v>45716</v>
      </c>
      <c r="G188" s="383"/>
      <c r="H188" s="209"/>
      <c r="I188" s="210"/>
      <c r="J188" s="209"/>
      <c r="K188" s="211"/>
    </row>
    <row r="189" spans="2:11" ht="30" x14ac:dyDescent="0.25">
      <c r="B189" s="638" t="s">
        <v>143</v>
      </c>
      <c r="C189" s="637">
        <v>302958</v>
      </c>
      <c r="D189" s="637" t="s">
        <v>671</v>
      </c>
      <c r="E189" s="356">
        <v>500</v>
      </c>
      <c r="F189" s="335">
        <v>45716</v>
      </c>
      <c r="G189" s="383"/>
      <c r="H189" s="209"/>
      <c r="I189" s="210"/>
      <c r="J189" s="209"/>
      <c r="K189" s="211"/>
    </row>
    <row r="190" spans="2:11" ht="30" x14ac:dyDescent="0.25">
      <c r="B190" s="638" t="s">
        <v>143</v>
      </c>
      <c r="C190" s="637">
        <v>302958</v>
      </c>
      <c r="D190" s="637" t="s">
        <v>672</v>
      </c>
      <c r="E190" s="356">
        <v>1500</v>
      </c>
      <c r="F190" s="335">
        <v>45716</v>
      </c>
      <c r="G190" s="383"/>
      <c r="H190" s="209"/>
      <c r="I190" s="210"/>
      <c r="J190" s="209"/>
      <c r="K190" s="211"/>
    </row>
    <row r="191" spans="2:11" ht="30.75" thickBot="1" x14ac:dyDescent="0.3">
      <c r="B191" s="336" t="s">
        <v>143</v>
      </c>
      <c r="C191" s="337">
        <v>302958</v>
      </c>
      <c r="D191" s="337" t="s">
        <v>673</v>
      </c>
      <c r="E191" s="363">
        <v>3000</v>
      </c>
      <c r="F191" s="364">
        <v>45716</v>
      </c>
      <c r="G191" s="384"/>
      <c r="H191" s="212"/>
      <c r="I191" s="213"/>
      <c r="J191" s="212"/>
      <c r="K191" s="214"/>
    </row>
    <row r="192" spans="2:11" ht="21.75" thickBot="1" x14ac:dyDescent="0.3">
      <c r="B192" s="764" t="s">
        <v>101</v>
      </c>
      <c r="C192" s="765"/>
      <c r="D192" s="765"/>
      <c r="E192" s="683">
        <f>SUM(E187:E191)</f>
        <v>14000</v>
      </c>
      <c r="F192" s="684"/>
      <c r="G192" s="752" t="s">
        <v>101</v>
      </c>
      <c r="H192" s="753"/>
      <c r="I192" s="753"/>
      <c r="J192" s="753"/>
      <c r="K192" s="339">
        <f>SUM(K187:K191)</f>
        <v>0</v>
      </c>
    </row>
    <row r="193" spans="2:11" ht="21" thickBot="1" x14ac:dyDescent="0.3">
      <c r="B193" s="759" t="s">
        <v>852</v>
      </c>
      <c r="C193" s="760"/>
      <c r="D193" s="760"/>
      <c r="E193" s="760"/>
      <c r="F193" s="760"/>
      <c r="G193" s="760"/>
      <c r="H193" s="760"/>
      <c r="I193" s="760"/>
      <c r="J193" s="760"/>
      <c r="K193" s="761"/>
    </row>
    <row r="194" spans="2:11" x14ac:dyDescent="0.25">
      <c r="B194" s="762" t="s">
        <v>0</v>
      </c>
      <c r="C194" s="754" t="s">
        <v>94</v>
      </c>
      <c r="D194" s="754" t="s">
        <v>1</v>
      </c>
      <c r="E194" s="754" t="s">
        <v>95</v>
      </c>
      <c r="F194" s="768" t="s">
        <v>5</v>
      </c>
      <c r="G194" s="756" t="s">
        <v>89</v>
      </c>
      <c r="H194" s="757"/>
      <c r="I194" s="757"/>
      <c r="J194" s="757"/>
      <c r="K194" s="758"/>
    </row>
    <row r="195" spans="2:11" ht="30" x14ac:dyDescent="0.25">
      <c r="B195" s="763"/>
      <c r="C195" s="755"/>
      <c r="D195" s="755"/>
      <c r="E195" s="755"/>
      <c r="F195" s="769"/>
      <c r="G195" s="625" t="s">
        <v>96</v>
      </c>
      <c r="H195" s="626" t="s">
        <v>86</v>
      </c>
      <c r="I195" s="626" t="s">
        <v>97</v>
      </c>
      <c r="J195" s="626" t="s">
        <v>87</v>
      </c>
      <c r="K195" s="330" t="s">
        <v>88</v>
      </c>
    </row>
    <row r="196" spans="2:11" x14ac:dyDescent="0.25">
      <c r="B196" s="638" t="str">
        <f>IF(ISBLANK('Ferramenta - Equipamento'!B5),"",'Ferramenta - Equipamento'!B5)</f>
        <v/>
      </c>
      <c r="C196" s="637" t="str">
        <f>IF(ISBLANK('Ferramenta - Equipamento'!C5),"",'Ferramenta - Equipamento'!C5)</f>
        <v/>
      </c>
      <c r="D196" s="637" t="str">
        <f>IF(ISBLANK('Ferramenta - Equipamento'!D5),"",'Ferramenta - Equipamento'!D5)</f>
        <v/>
      </c>
      <c r="E196" s="356" t="str">
        <f>IF(ISBLANK('Ferramenta - Equipamento'!H5),"",'Ferramenta - Equipamento'!H5)</f>
        <v/>
      </c>
      <c r="F196" s="335" t="str">
        <f>IF(ISBLANK('Ferramenta - Equipamento'!J5),"",'Ferramenta - Equipamento'!J5)</f>
        <v/>
      </c>
      <c r="G196" s="383"/>
      <c r="H196" s="209"/>
      <c r="I196" s="210"/>
      <c r="J196" s="209"/>
      <c r="K196" s="211"/>
    </row>
    <row r="197" spans="2:11" x14ac:dyDescent="0.25">
      <c r="B197" s="638" t="str">
        <f>IF(ISBLANK('Ferramenta - Equipamento'!B6),"",'Ferramenta - Equipamento'!B6)</f>
        <v/>
      </c>
      <c r="C197" s="637" t="str">
        <f>IF(ISBLANK('Ferramenta - Equipamento'!C6),"",'Ferramenta - Equipamento'!C6)</f>
        <v/>
      </c>
      <c r="D197" s="637" t="str">
        <f>IF(ISBLANK('Ferramenta - Equipamento'!D6),"",'Ferramenta - Equipamento'!D6)</f>
        <v/>
      </c>
      <c r="E197" s="356" t="str">
        <f>IF(ISBLANK('Ferramenta - Equipamento'!H6),"",'Ferramenta - Equipamento'!H6)</f>
        <v/>
      </c>
      <c r="F197" s="335" t="str">
        <f>IF(ISBLANK('Ferramenta - Equipamento'!J6),"",'Ferramenta - Equipamento'!J6)</f>
        <v/>
      </c>
      <c r="G197" s="383"/>
      <c r="H197" s="209"/>
      <c r="I197" s="210"/>
      <c r="J197" s="209"/>
      <c r="K197" s="211"/>
    </row>
    <row r="198" spans="2:11" x14ac:dyDescent="0.25">
      <c r="B198" s="638" t="str">
        <f>IF(ISBLANK('Ferramenta - Equipamento'!B7),"",'Ferramenta - Equipamento'!B7)</f>
        <v/>
      </c>
      <c r="C198" s="637" t="str">
        <f>IF(ISBLANK('Ferramenta - Equipamento'!C7),"",'Ferramenta - Equipamento'!C7)</f>
        <v/>
      </c>
      <c r="D198" s="637" t="str">
        <f>IF(ISBLANK('Ferramenta - Equipamento'!D7),"",'Ferramenta - Equipamento'!D7)</f>
        <v/>
      </c>
      <c r="E198" s="356" t="str">
        <f>IF(ISBLANK('Ferramenta - Equipamento'!H7),"",'Ferramenta - Equipamento'!H7)</f>
        <v/>
      </c>
      <c r="F198" s="335" t="str">
        <f>IF(ISBLANK('Ferramenta - Equipamento'!J7),"",'Ferramenta - Equipamento'!J7)</f>
        <v/>
      </c>
      <c r="G198" s="383"/>
      <c r="H198" s="209"/>
      <c r="I198" s="210"/>
      <c r="J198" s="209"/>
      <c r="K198" s="211"/>
    </row>
    <row r="199" spans="2:11" x14ac:dyDescent="0.25">
      <c r="B199" s="638" t="str">
        <f>IF(ISBLANK('Ferramenta - Equipamento'!B8),"",'Ferramenta - Equipamento'!B8)</f>
        <v/>
      </c>
      <c r="C199" s="637" t="str">
        <f>IF(ISBLANK('Ferramenta - Equipamento'!C8),"",'Ferramenta - Equipamento'!C8)</f>
        <v/>
      </c>
      <c r="D199" s="637" t="str">
        <f>IF(ISBLANK('Ferramenta - Equipamento'!D8),"",'Ferramenta - Equipamento'!D8)</f>
        <v/>
      </c>
      <c r="E199" s="356" t="str">
        <f>IF(ISBLANK('Ferramenta - Equipamento'!H8),"",'Ferramenta - Equipamento'!H8)</f>
        <v/>
      </c>
      <c r="F199" s="335" t="str">
        <f>IF(ISBLANK('Ferramenta - Equipamento'!J8),"",'Ferramenta - Equipamento'!J8)</f>
        <v/>
      </c>
      <c r="G199" s="383"/>
      <c r="H199" s="209"/>
      <c r="I199" s="210"/>
      <c r="J199" s="209"/>
      <c r="K199" s="211"/>
    </row>
    <row r="200" spans="2:11" ht="16.5" thickBot="1" x14ac:dyDescent="0.3">
      <c r="B200" s="336" t="str">
        <f>IF(ISBLANK('Ferramenta - Equipamento'!B9),"",'Ferramenta - Equipamento'!B9)</f>
        <v/>
      </c>
      <c r="C200" s="337" t="str">
        <f>IF(ISBLANK('Ferramenta - Equipamento'!C9),"",'Ferramenta - Equipamento'!C9)</f>
        <v/>
      </c>
      <c r="D200" s="337" t="str">
        <f>IF(ISBLANK('Ferramenta - Equipamento'!D9),"",'Ferramenta - Equipamento'!D9)</f>
        <v/>
      </c>
      <c r="E200" s="363" t="str">
        <f>IF(ISBLANK('Ferramenta - Equipamento'!H9),"",'Ferramenta - Equipamento'!H9)</f>
        <v/>
      </c>
      <c r="F200" s="364" t="str">
        <f>IF(ISBLANK('Ferramenta - Equipamento'!J9),"",'Ferramenta - Equipamento'!J9)</f>
        <v/>
      </c>
      <c r="G200" s="384"/>
      <c r="H200" s="212"/>
      <c r="I200" s="213"/>
      <c r="J200" s="212"/>
      <c r="K200" s="214"/>
    </row>
    <row r="201" spans="2:11" ht="21.75" thickBot="1" x14ac:dyDescent="0.3">
      <c r="B201" s="764" t="s">
        <v>64</v>
      </c>
      <c r="C201" s="765"/>
      <c r="D201" s="765"/>
      <c r="E201" s="683">
        <f>SUM(E196:E200)</f>
        <v>0</v>
      </c>
      <c r="F201" s="684"/>
      <c r="G201" s="752" t="s">
        <v>64</v>
      </c>
      <c r="H201" s="753"/>
      <c r="I201" s="753"/>
      <c r="J201" s="753"/>
      <c r="K201" s="339">
        <f>SUM(K196:K200)</f>
        <v>0</v>
      </c>
    </row>
    <row r="202" spans="2:11" ht="21" thickBot="1" x14ac:dyDescent="0.3">
      <c r="B202" s="786" t="s">
        <v>31</v>
      </c>
      <c r="C202" s="787"/>
      <c r="D202" s="787"/>
      <c r="E202" s="787"/>
      <c r="F202" s="787"/>
      <c r="G202" s="787"/>
      <c r="H202" s="787"/>
      <c r="I202" s="787"/>
      <c r="J202" s="787"/>
      <c r="K202" s="788"/>
    </row>
    <row r="203" spans="2:11" x14ac:dyDescent="0.25">
      <c r="B203" s="762" t="s">
        <v>0</v>
      </c>
      <c r="C203" s="754" t="s">
        <v>94</v>
      </c>
      <c r="D203" s="754" t="s">
        <v>1</v>
      </c>
      <c r="E203" s="754" t="s">
        <v>95</v>
      </c>
      <c r="F203" s="768" t="s">
        <v>5</v>
      </c>
      <c r="G203" s="756" t="s">
        <v>89</v>
      </c>
      <c r="H203" s="757"/>
      <c r="I203" s="757"/>
      <c r="J203" s="757"/>
      <c r="K203" s="758"/>
    </row>
    <row r="204" spans="2:11" ht="30" x14ac:dyDescent="0.25">
      <c r="B204" s="763"/>
      <c r="C204" s="755"/>
      <c r="D204" s="755"/>
      <c r="E204" s="755"/>
      <c r="F204" s="769"/>
      <c r="G204" s="625" t="s">
        <v>96</v>
      </c>
      <c r="H204" s="626" t="s">
        <v>86</v>
      </c>
      <c r="I204" s="626" t="s">
        <v>97</v>
      </c>
      <c r="J204" s="626" t="s">
        <v>87</v>
      </c>
      <c r="K204" s="330" t="s">
        <v>88</v>
      </c>
    </row>
    <row r="205" spans="2:11" ht="30" x14ac:dyDescent="0.25">
      <c r="B205" s="638" t="s">
        <v>131</v>
      </c>
      <c r="C205" s="637">
        <v>282900</v>
      </c>
      <c r="D205" s="637" t="s">
        <v>593</v>
      </c>
      <c r="E205" s="356">
        <v>4150</v>
      </c>
      <c r="F205" s="335">
        <v>45716</v>
      </c>
      <c r="G205" s="391"/>
      <c r="H205" s="181"/>
      <c r="I205" s="193"/>
      <c r="J205" s="181"/>
      <c r="K205" s="182"/>
    </row>
    <row r="206" spans="2:11" ht="45" x14ac:dyDescent="0.25">
      <c r="B206" s="638" t="s">
        <v>131</v>
      </c>
      <c r="C206" s="637">
        <v>282351</v>
      </c>
      <c r="D206" s="372" t="s">
        <v>585</v>
      </c>
      <c r="E206" s="356">
        <v>35000</v>
      </c>
      <c r="F206" s="335">
        <v>45660</v>
      </c>
      <c r="G206" s="391"/>
      <c r="H206" s="181"/>
      <c r="I206" s="193"/>
      <c r="J206" s="181"/>
      <c r="K206" s="182"/>
    </row>
    <row r="207" spans="2:11" ht="30" x14ac:dyDescent="0.25">
      <c r="B207" s="638" t="s">
        <v>131</v>
      </c>
      <c r="C207" s="637">
        <v>289679</v>
      </c>
      <c r="D207" s="372" t="s">
        <v>599</v>
      </c>
      <c r="E207" s="356">
        <v>1600</v>
      </c>
      <c r="F207" s="335">
        <v>45667</v>
      </c>
      <c r="G207" s="383"/>
      <c r="H207" s="533"/>
      <c r="I207" s="534"/>
      <c r="J207" s="181"/>
      <c r="K207" s="182"/>
    </row>
    <row r="208" spans="2:11" ht="30" x14ac:dyDescent="0.25">
      <c r="B208" s="638" t="s">
        <v>133</v>
      </c>
      <c r="C208" s="637">
        <v>296378</v>
      </c>
      <c r="D208" s="637" t="s">
        <v>244</v>
      </c>
      <c r="E208" s="356">
        <v>1590.58</v>
      </c>
      <c r="F208" s="335">
        <v>45688</v>
      </c>
      <c r="G208" s="383"/>
      <c r="H208" s="181"/>
      <c r="I208" s="193"/>
      <c r="J208" s="181"/>
      <c r="K208" s="182"/>
    </row>
    <row r="209" spans="2:11" x14ac:dyDescent="0.25">
      <c r="B209" s="638" t="s">
        <v>553</v>
      </c>
      <c r="C209" s="637">
        <v>298370</v>
      </c>
      <c r="D209" s="637" t="s">
        <v>554</v>
      </c>
      <c r="E209" s="356">
        <v>700</v>
      </c>
      <c r="F209" s="335">
        <v>45688</v>
      </c>
      <c r="G209" s="383"/>
      <c r="H209" s="181"/>
      <c r="I209" s="193"/>
      <c r="J209" s="181"/>
      <c r="K209" s="182"/>
    </row>
    <row r="210" spans="2:11" ht="90" x14ac:dyDescent="0.25">
      <c r="B210" s="638" t="s">
        <v>139</v>
      </c>
      <c r="C210" s="637">
        <v>288792</v>
      </c>
      <c r="D210" s="637" t="s">
        <v>231</v>
      </c>
      <c r="E210" s="356">
        <v>7980</v>
      </c>
      <c r="F210" s="335">
        <v>45702</v>
      </c>
      <c r="G210" s="383"/>
      <c r="H210" s="181"/>
      <c r="I210" s="193"/>
      <c r="J210" s="181"/>
      <c r="K210" s="182"/>
    </row>
    <row r="211" spans="2:11" ht="45" x14ac:dyDescent="0.25">
      <c r="B211" s="638" t="s">
        <v>142</v>
      </c>
      <c r="C211" s="637">
        <v>296421</v>
      </c>
      <c r="D211" s="637" t="s">
        <v>739</v>
      </c>
      <c r="E211" s="356">
        <v>30000</v>
      </c>
      <c r="F211" s="335">
        <v>45747</v>
      </c>
      <c r="G211" s="383"/>
      <c r="H211" s="181"/>
      <c r="I211" s="193"/>
      <c r="J211" s="181"/>
      <c r="K211" s="182"/>
    </row>
    <row r="212" spans="2:11" ht="45" x14ac:dyDescent="0.25">
      <c r="B212" s="638" t="s">
        <v>131</v>
      </c>
      <c r="C212" s="637">
        <v>282191</v>
      </c>
      <c r="D212" s="372" t="s">
        <v>582</v>
      </c>
      <c r="E212" s="356">
        <v>52700</v>
      </c>
      <c r="F212" s="335">
        <v>45673</v>
      </c>
      <c r="G212" s="383"/>
      <c r="H212" s="181"/>
      <c r="I212" s="193"/>
      <c r="J212" s="181"/>
      <c r="K212" s="182"/>
    </row>
    <row r="213" spans="2:11" ht="30" x14ac:dyDescent="0.25">
      <c r="B213" s="638" t="s">
        <v>125</v>
      </c>
      <c r="C213" s="637">
        <v>293856</v>
      </c>
      <c r="D213" s="637" t="s">
        <v>473</v>
      </c>
      <c r="E213" s="356">
        <v>1163.48</v>
      </c>
      <c r="F213" s="335">
        <v>45687</v>
      </c>
      <c r="G213" s="391"/>
      <c r="H213" s="181"/>
      <c r="I213" s="193"/>
      <c r="J213" s="181"/>
      <c r="K213" s="182"/>
    </row>
    <row r="214" spans="2:11" ht="30" x14ac:dyDescent="0.25">
      <c r="B214" s="638" t="s">
        <v>133</v>
      </c>
      <c r="C214" s="637">
        <v>290570</v>
      </c>
      <c r="D214" s="637" t="s">
        <v>228</v>
      </c>
      <c r="E214" s="356">
        <v>588875.42000000004</v>
      </c>
      <c r="F214" s="335">
        <v>45688</v>
      </c>
      <c r="G214" s="391"/>
      <c r="H214" s="181"/>
      <c r="I214" s="193"/>
      <c r="J214" s="181"/>
      <c r="K214" s="182"/>
    </row>
    <row r="215" spans="2:11" ht="105" x14ac:dyDescent="0.25">
      <c r="B215" s="638" t="s">
        <v>133</v>
      </c>
      <c r="C215" s="637">
        <v>290575</v>
      </c>
      <c r="D215" s="637" t="s">
        <v>154</v>
      </c>
      <c r="E215" s="356">
        <v>269548.2</v>
      </c>
      <c r="F215" s="335">
        <v>45688</v>
      </c>
      <c r="G215" s="391"/>
      <c r="H215" s="181"/>
      <c r="I215" s="193"/>
      <c r="J215" s="181"/>
      <c r="K215" s="182"/>
    </row>
    <row r="216" spans="2:11" ht="105" x14ac:dyDescent="0.25">
      <c r="B216" s="638" t="s">
        <v>133</v>
      </c>
      <c r="C216" s="637">
        <v>296141</v>
      </c>
      <c r="D216" s="637" t="s">
        <v>242</v>
      </c>
      <c r="E216" s="356">
        <v>392140.56</v>
      </c>
      <c r="F216" s="335">
        <v>45688</v>
      </c>
      <c r="G216" s="391"/>
      <c r="H216" s="181"/>
      <c r="I216" s="193"/>
      <c r="J216" s="181"/>
      <c r="K216" s="182"/>
    </row>
    <row r="217" spans="2:11" ht="60" x14ac:dyDescent="0.25">
      <c r="B217" s="638" t="s">
        <v>745</v>
      </c>
      <c r="C217" s="637">
        <v>305095</v>
      </c>
      <c r="D217" s="637" t="s">
        <v>748</v>
      </c>
      <c r="E217" s="356">
        <v>898000</v>
      </c>
      <c r="F217" s="335">
        <v>45739</v>
      </c>
      <c r="G217" s="391"/>
      <c r="H217" s="181"/>
      <c r="I217" s="193"/>
      <c r="J217" s="181"/>
      <c r="K217" s="182"/>
    </row>
    <row r="218" spans="2:11" ht="45" x14ac:dyDescent="0.25">
      <c r="B218" s="638" t="s">
        <v>139</v>
      </c>
      <c r="C218" s="637">
        <v>288788</v>
      </c>
      <c r="D218" s="637" t="s">
        <v>233</v>
      </c>
      <c r="E218" s="356">
        <v>187500</v>
      </c>
      <c r="F218" s="335">
        <v>45746</v>
      </c>
      <c r="G218" s="391"/>
      <c r="H218" s="181"/>
      <c r="I218" s="193"/>
      <c r="J218" s="181"/>
      <c r="K218" s="182"/>
    </row>
    <row r="219" spans="2:11" x14ac:dyDescent="0.25">
      <c r="B219" s="638"/>
      <c r="C219" s="637"/>
      <c r="D219" s="637"/>
      <c r="E219" s="356"/>
      <c r="F219" s="335"/>
      <c r="G219" s="391"/>
      <c r="H219" s="181"/>
      <c r="I219" s="193"/>
      <c r="J219" s="181"/>
      <c r="K219" s="182"/>
    </row>
    <row r="220" spans="2:11" x14ac:dyDescent="0.25">
      <c r="B220" s="638"/>
      <c r="C220" s="637"/>
      <c r="D220" s="372"/>
      <c r="E220" s="356"/>
      <c r="F220" s="335"/>
      <c r="G220" s="391"/>
      <c r="H220" s="181"/>
      <c r="I220" s="193"/>
      <c r="J220" s="181"/>
      <c r="K220" s="182"/>
    </row>
    <row r="221" spans="2:11" x14ac:dyDescent="0.25">
      <c r="B221" s="638"/>
      <c r="C221" s="637"/>
      <c r="D221" s="372"/>
      <c r="E221" s="356"/>
      <c r="F221" s="335"/>
      <c r="G221" s="391"/>
      <c r="H221" s="181"/>
      <c r="I221" s="193"/>
      <c r="J221" s="181"/>
      <c r="K221" s="182"/>
    </row>
    <row r="222" spans="2:11" x14ac:dyDescent="0.25">
      <c r="B222" s="638"/>
      <c r="C222" s="637"/>
      <c r="D222" s="637"/>
      <c r="E222" s="356"/>
      <c r="F222" s="335"/>
      <c r="G222" s="391"/>
      <c r="H222" s="181"/>
      <c r="I222" s="193"/>
      <c r="J222" s="181"/>
      <c r="K222" s="182"/>
    </row>
    <row r="223" spans="2:11" x14ac:dyDescent="0.25">
      <c r="B223" s="638"/>
      <c r="C223" s="637"/>
      <c r="D223" s="637"/>
      <c r="E223" s="356"/>
      <c r="F223" s="335"/>
      <c r="G223" s="383"/>
      <c r="H223" s="181"/>
      <c r="I223" s="193"/>
      <c r="J223" s="181"/>
      <c r="K223" s="182"/>
    </row>
    <row r="224" spans="2:11" x14ac:dyDescent="0.25">
      <c r="B224" s="638"/>
      <c r="C224" s="637"/>
      <c r="D224" s="637"/>
      <c r="E224" s="356"/>
      <c r="F224" s="335"/>
      <c r="G224" s="391"/>
      <c r="H224" s="181"/>
      <c r="I224" s="193"/>
      <c r="J224" s="181"/>
      <c r="K224" s="182"/>
    </row>
    <row r="225" spans="2:11" x14ac:dyDescent="0.25">
      <c r="B225" s="638"/>
      <c r="C225" s="637"/>
      <c r="D225" s="637"/>
      <c r="E225" s="356"/>
      <c r="F225" s="335"/>
      <c r="G225" s="391"/>
      <c r="H225" s="181"/>
      <c r="I225" s="193"/>
      <c r="J225" s="181"/>
      <c r="K225" s="182"/>
    </row>
    <row r="226" spans="2:11" ht="16.5" thickBot="1" x14ac:dyDescent="0.3">
      <c r="B226" s="336"/>
      <c r="C226" s="337"/>
      <c r="D226" s="337"/>
      <c r="E226" s="363"/>
      <c r="F226" s="364"/>
      <c r="G226" s="392"/>
      <c r="H226" s="183"/>
      <c r="I226" s="185"/>
      <c r="J226" s="183"/>
      <c r="K226" s="184"/>
    </row>
    <row r="227" spans="2:11" ht="21.75" thickBot="1" x14ac:dyDescent="0.3">
      <c r="B227" s="764" t="s">
        <v>65</v>
      </c>
      <c r="C227" s="765"/>
      <c r="D227" s="765"/>
      <c r="E227" s="683">
        <f>SUM(E205:E226)</f>
        <v>2470948.2400000002</v>
      </c>
      <c r="F227" s="684"/>
      <c r="G227" s="766" t="s">
        <v>65</v>
      </c>
      <c r="H227" s="767"/>
      <c r="I227" s="767"/>
      <c r="J227" s="767"/>
      <c r="K227" s="339">
        <f>SUM(K205:K226)</f>
        <v>0</v>
      </c>
    </row>
    <row r="228" spans="2:11" ht="21" thickBot="1" x14ac:dyDescent="0.3">
      <c r="B228" s="759" t="s">
        <v>32</v>
      </c>
      <c r="C228" s="760"/>
      <c r="D228" s="760"/>
      <c r="E228" s="760"/>
      <c r="F228" s="760"/>
      <c r="G228" s="760"/>
      <c r="H228" s="760"/>
      <c r="I228" s="760"/>
      <c r="J228" s="760"/>
      <c r="K228" s="761"/>
    </row>
    <row r="229" spans="2:11" x14ac:dyDescent="0.25">
      <c r="B229" s="762" t="s">
        <v>0</v>
      </c>
      <c r="C229" s="754" t="s">
        <v>94</v>
      </c>
      <c r="D229" s="754" t="s">
        <v>1</v>
      </c>
      <c r="E229" s="754" t="s">
        <v>95</v>
      </c>
      <c r="F229" s="768" t="s">
        <v>5</v>
      </c>
      <c r="G229" s="756" t="s">
        <v>89</v>
      </c>
      <c r="H229" s="757"/>
      <c r="I229" s="757"/>
      <c r="J229" s="757"/>
      <c r="K229" s="758"/>
    </row>
    <row r="230" spans="2:11" ht="30" x14ac:dyDescent="0.25">
      <c r="B230" s="763"/>
      <c r="C230" s="755"/>
      <c r="D230" s="755"/>
      <c r="E230" s="755"/>
      <c r="F230" s="769"/>
      <c r="G230" s="625" t="s">
        <v>96</v>
      </c>
      <c r="H230" s="626" t="s">
        <v>86</v>
      </c>
      <c r="I230" s="626" t="s">
        <v>97</v>
      </c>
      <c r="J230" s="626" t="s">
        <v>87</v>
      </c>
      <c r="K230" s="330" t="s">
        <v>88</v>
      </c>
    </row>
    <row r="231" spans="2:11" x14ac:dyDescent="0.25">
      <c r="B231" s="638" t="str">
        <f>IF(ISBLANK(Projetos!B5),"",Projetos!B5)</f>
        <v/>
      </c>
      <c r="C231" s="637" t="str">
        <f>IF(ISBLANK(Projetos!C5),"",Projetos!C5)</f>
        <v/>
      </c>
      <c r="D231" s="637" t="str">
        <f>IF(ISBLANK(Projetos!D5),"",Projetos!D5)</f>
        <v/>
      </c>
      <c r="E231" s="356" t="str">
        <f>IF(ISBLANK(Projetos!H5),"",Projetos!H5)</f>
        <v/>
      </c>
      <c r="F231" s="335" t="str">
        <f>IF(ISBLANK(Projetos!J5),"",Projetos!J5)</f>
        <v/>
      </c>
      <c r="G231" s="383"/>
      <c r="H231" s="209"/>
      <c r="I231" s="210"/>
      <c r="J231" s="209"/>
      <c r="K231" s="211"/>
    </row>
    <row r="232" spans="2:11" x14ac:dyDescent="0.25">
      <c r="B232" s="638" t="str">
        <f>IF(ISBLANK(Projetos!B6),"",Projetos!B6)</f>
        <v/>
      </c>
      <c r="C232" s="637" t="str">
        <f>IF(ISBLANK(Projetos!C6),"",Projetos!C6)</f>
        <v/>
      </c>
      <c r="D232" s="637" t="str">
        <f>IF(ISBLANK(Projetos!D6),"",Projetos!D6)</f>
        <v/>
      </c>
      <c r="E232" s="356" t="str">
        <f>IF(ISBLANK(Projetos!H6),"",Projetos!H6)</f>
        <v/>
      </c>
      <c r="F232" s="335" t="str">
        <f>IF(ISBLANK(Projetos!J6),"",Projetos!J6)</f>
        <v/>
      </c>
      <c r="G232" s="383"/>
      <c r="H232" s="209"/>
      <c r="I232" s="210"/>
      <c r="J232" s="209"/>
      <c r="K232" s="211"/>
    </row>
    <row r="233" spans="2:11" x14ac:dyDescent="0.25">
      <c r="B233" s="638" t="str">
        <f>IF(ISBLANK(Projetos!B7),"",Projetos!B7)</f>
        <v/>
      </c>
      <c r="C233" s="637" t="str">
        <f>IF(ISBLANK(Projetos!C7),"",Projetos!C7)</f>
        <v/>
      </c>
      <c r="D233" s="637" t="str">
        <f>IF(ISBLANK(Projetos!D7),"",Projetos!D7)</f>
        <v/>
      </c>
      <c r="E233" s="356" t="str">
        <f>IF(ISBLANK(Projetos!H7),"",Projetos!H7)</f>
        <v/>
      </c>
      <c r="F233" s="335" t="str">
        <f>IF(ISBLANK(Projetos!J7),"",Projetos!J7)</f>
        <v/>
      </c>
      <c r="G233" s="383"/>
      <c r="H233" s="209"/>
      <c r="I233" s="210"/>
      <c r="J233" s="209"/>
      <c r="K233" s="211"/>
    </row>
    <row r="234" spans="2:11" x14ac:dyDescent="0.25">
      <c r="B234" s="638" t="str">
        <f>IF(ISBLANK(Projetos!B8),"",Projetos!B8)</f>
        <v/>
      </c>
      <c r="C234" s="637" t="str">
        <f>IF(ISBLANK(Projetos!C8),"",Projetos!C8)</f>
        <v/>
      </c>
      <c r="D234" s="637" t="str">
        <f>IF(ISBLANK(Projetos!D8),"",Projetos!D8)</f>
        <v/>
      </c>
      <c r="E234" s="356" t="str">
        <f>IF(ISBLANK(Projetos!H8),"",Projetos!H8)</f>
        <v/>
      </c>
      <c r="F234" s="335" t="str">
        <f>IF(ISBLANK(Projetos!J8),"",Projetos!J8)</f>
        <v/>
      </c>
      <c r="G234" s="383"/>
      <c r="H234" s="209"/>
      <c r="I234" s="210"/>
      <c r="J234" s="209"/>
      <c r="K234" s="211"/>
    </row>
    <row r="235" spans="2:11" ht="16.5" thickBot="1" x14ac:dyDescent="0.3">
      <c r="B235" s="336" t="str">
        <f>IF(ISBLANK(Projetos!B9),"",Projetos!B9)</f>
        <v/>
      </c>
      <c r="C235" s="337" t="str">
        <f>IF(ISBLANK(Projetos!C9),"",Projetos!C9)</f>
        <v/>
      </c>
      <c r="D235" s="337" t="str">
        <f>IF(ISBLANK(Projetos!D9),"",Projetos!D9)</f>
        <v/>
      </c>
      <c r="E235" s="363" t="str">
        <f>IF(ISBLANK(Projetos!H9),"",Projetos!H9)</f>
        <v/>
      </c>
      <c r="F235" s="364" t="str">
        <f>IF(ISBLANK(Projetos!J9),"",Projetos!J9)</f>
        <v/>
      </c>
      <c r="G235" s="384"/>
      <c r="H235" s="212"/>
      <c r="I235" s="213"/>
      <c r="J235" s="212"/>
      <c r="K235" s="214"/>
    </row>
    <row r="236" spans="2:11" ht="21.75" thickBot="1" x14ac:dyDescent="0.3">
      <c r="B236" s="764" t="s">
        <v>66</v>
      </c>
      <c r="C236" s="765"/>
      <c r="D236" s="765"/>
      <c r="E236" s="683">
        <f>SUM(E231:E235)</f>
        <v>0</v>
      </c>
      <c r="F236" s="684"/>
      <c r="G236" s="752" t="s">
        <v>66</v>
      </c>
      <c r="H236" s="753"/>
      <c r="I236" s="753"/>
      <c r="J236" s="753"/>
      <c r="K236" s="339">
        <f>SUM(K231:K235)</f>
        <v>0</v>
      </c>
    </row>
    <row r="237" spans="2:11" ht="21" thickBot="1" x14ac:dyDescent="0.3">
      <c r="B237" s="759" t="s">
        <v>67</v>
      </c>
      <c r="C237" s="760"/>
      <c r="D237" s="760"/>
      <c r="E237" s="760"/>
      <c r="F237" s="760"/>
      <c r="G237" s="760"/>
      <c r="H237" s="760"/>
      <c r="I237" s="760"/>
      <c r="J237" s="760"/>
      <c r="K237" s="761"/>
    </row>
    <row r="238" spans="2:11" x14ac:dyDescent="0.25">
      <c r="B238" s="762" t="s">
        <v>0</v>
      </c>
      <c r="C238" s="754" t="s">
        <v>94</v>
      </c>
      <c r="D238" s="754" t="s">
        <v>1</v>
      </c>
      <c r="E238" s="754" t="s">
        <v>95</v>
      </c>
      <c r="F238" s="768" t="s">
        <v>5</v>
      </c>
      <c r="G238" s="756" t="s">
        <v>89</v>
      </c>
      <c r="H238" s="757"/>
      <c r="I238" s="757"/>
      <c r="J238" s="757"/>
      <c r="K238" s="758"/>
    </row>
    <row r="239" spans="2:11" ht="30" x14ac:dyDescent="0.25">
      <c r="B239" s="763"/>
      <c r="C239" s="755"/>
      <c r="D239" s="755"/>
      <c r="E239" s="755"/>
      <c r="F239" s="769"/>
      <c r="G239" s="625" t="s">
        <v>96</v>
      </c>
      <c r="H239" s="626" t="s">
        <v>86</v>
      </c>
      <c r="I239" s="626" t="s">
        <v>97</v>
      </c>
      <c r="J239" s="626" t="s">
        <v>87</v>
      </c>
      <c r="K239" s="330" t="s">
        <v>88</v>
      </c>
    </row>
    <row r="240" spans="2:11" x14ac:dyDescent="0.25">
      <c r="B240" s="638"/>
      <c r="C240" s="637"/>
      <c r="D240" s="637"/>
      <c r="E240" s="658"/>
      <c r="F240" s="659"/>
      <c r="G240" s="389"/>
      <c r="H240" s="181"/>
      <c r="I240" s="193"/>
      <c r="J240" s="181"/>
      <c r="K240" s="182"/>
    </row>
    <row r="241" spans="2:11" x14ac:dyDescent="0.25">
      <c r="B241" s="638"/>
      <c r="C241" s="637"/>
      <c r="D241" s="637"/>
      <c r="E241" s="658"/>
      <c r="F241" s="659"/>
      <c r="G241" s="389"/>
      <c r="H241" s="181"/>
      <c r="I241" s="193"/>
      <c r="J241" s="181"/>
      <c r="K241" s="182"/>
    </row>
    <row r="242" spans="2:11" x14ac:dyDescent="0.25">
      <c r="B242" s="638"/>
      <c r="C242" s="637"/>
      <c r="D242" s="637"/>
      <c r="E242" s="658"/>
      <c r="F242" s="659"/>
      <c r="G242" s="389"/>
      <c r="H242" s="181"/>
      <c r="I242" s="193"/>
      <c r="J242" s="181"/>
      <c r="K242" s="182"/>
    </row>
    <row r="243" spans="2:11" x14ac:dyDescent="0.25">
      <c r="B243" s="638"/>
      <c r="C243" s="637"/>
      <c r="D243" s="637"/>
      <c r="E243" s="658"/>
      <c r="F243" s="659"/>
      <c r="G243" s="389"/>
      <c r="H243" s="181"/>
      <c r="I243" s="193"/>
      <c r="J243" s="181"/>
      <c r="K243" s="182"/>
    </row>
    <row r="244" spans="2:11" x14ac:dyDescent="0.25">
      <c r="B244" s="638"/>
      <c r="C244" s="637"/>
      <c r="D244" s="637"/>
      <c r="E244" s="658"/>
      <c r="F244" s="659"/>
      <c r="G244" s="389"/>
      <c r="H244" s="533"/>
      <c r="I244" s="534"/>
      <c r="J244" s="181"/>
      <c r="K244" s="182"/>
    </row>
    <row r="245" spans="2:11" x14ac:dyDescent="0.25">
      <c r="B245" s="638"/>
      <c r="C245" s="637"/>
      <c r="D245" s="637"/>
      <c r="E245" s="658"/>
      <c r="F245" s="659"/>
      <c r="G245" s="389"/>
      <c r="H245" s="181"/>
      <c r="I245" s="193"/>
      <c r="J245" s="181"/>
      <c r="K245" s="182"/>
    </row>
    <row r="246" spans="2:11" x14ac:dyDescent="0.25">
      <c r="B246" s="638"/>
      <c r="C246" s="637"/>
      <c r="D246" s="637"/>
      <c r="E246" s="658"/>
      <c r="F246" s="659"/>
      <c r="G246" s="389"/>
      <c r="H246" s="181"/>
      <c r="I246" s="193"/>
      <c r="J246" s="181"/>
      <c r="K246" s="182"/>
    </row>
    <row r="247" spans="2:11" x14ac:dyDescent="0.25">
      <c r="B247" s="638"/>
      <c r="C247" s="637"/>
      <c r="D247" s="637"/>
      <c r="E247" s="658"/>
      <c r="F247" s="659"/>
      <c r="G247" s="389"/>
      <c r="H247" s="533"/>
      <c r="I247" s="534"/>
      <c r="J247" s="181"/>
      <c r="K247" s="182"/>
    </row>
    <row r="248" spans="2:11" x14ac:dyDescent="0.25">
      <c r="B248" s="628"/>
      <c r="C248" s="627"/>
      <c r="D248" s="627"/>
      <c r="E248" s="658"/>
      <c r="F248" s="659"/>
      <c r="G248" s="389"/>
      <c r="H248" s="181"/>
      <c r="I248" s="193"/>
      <c r="J248" s="181"/>
      <c r="K248" s="182"/>
    </row>
    <row r="249" spans="2:11" ht="16.5" thickBot="1" x14ac:dyDescent="0.3">
      <c r="B249" s="336" t="str">
        <f>IF(ISBLANK('Capacitação Pós'!B14),"",'Capacitação Pós'!B14)</f>
        <v/>
      </c>
      <c r="C249" s="337" t="str">
        <f>IF(ISBLANK('Capacitação Pós'!C14),"",'Capacitação Pós'!C14)</f>
        <v/>
      </c>
      <c r="D249" s="337" t="str">
        <f>IF(ISBLANK('Capacitação Pós'!D14),"",'Capacitação Pós'!D14)</f>
        <v/>
      </c>
      <c r="E249" s="363" t="str">
        <f>IF(ISBLANK('Capacitação Pós'!H14),"",'Capacitação Pós'!H14)</f>
        <v/>
      </c>
      <c r="F249" s="364" t="str">
        <f>IF(ISBLANK('Capacitação Pós'!J14),"",'Capacitação Pós'!J14)</f>
        <v/>
      </c>
      <c r="G249" s="384"/>
      <c r="H249" s="183"/>
      <c r="I249" s="185"/>
      <c r="J249" s="183"/>
      <c r="K249" s="184"/>
    </row>
    <row r="250" spans="2:11" ht="21.75" thickBot="1" x14ac:dyDescent="0.3">
      <c r="B250" s="764" t="s">
        <v>68</v>
      </c>
      <c r="C250" s="765"/>
      <c r="D250" s="765"/>
      <c r="E250" s="683">
        <f>SUM(E240:E249)</f>
        <v>0</v>
      </c>
      <c r="F250" s="684"/>
      <c r="G250" s="752" t="s">
        <v>68</v>
      </c>
      <c r="H250" s="753"/>
      <c r="I250" s="753"/>
      <c r="J250" s="753"/>
      <c r="K250" s="339">
        <f>SUM(K240:K249)</f>
        <v>0</v>
      </c>
    </row>
    <row r="251" spans="2:11" ht="21" thickBot="1" x14ac:dyDescent="0.3">
      <c r="B251" s="759" t="s">
        <v>33</v>
      </c>
      <c r="C251" s="760"/>
      <c r="D251" s="760"/>
      <c r="E251" s="760"/>
      <c r="F251" s="760"/>
      <c r="G251" s="760"/>
      <c r="H251" s="760"/>
      <c r="I251" s="760"/>
      <c r="J251" s="760"/>
      <c r="K251" s="761"/>
    </row>
    <row r="252" spans="2:11" x14ac:dyDescent="0.25">
      <c r="B252" s="762" t="s">
        <v>0</v>
      </c>
      <c r="C252" s="754" t="s">
        <v>94</v>
      </c>
      <c r="D252" s="754" t="s">
        <v>1</v>
      </c>
      <c r="E252" s="754" t="s">
        <v>95</v>
      </c>
      <c r="F252" s="768" t="s">
        <v>5</v>
      </c>
      <c r="G252" s="756" t="s">
        <v>89</v>
      </c>
      <c r="H252" s="757"/>
      <c r="I252" s="757"/>
      <c r="J252" s="757"/>
      <c r="K252" s="758"/>
    </row>
    <row r="253" spans="2:11" ht="30" x14ac:dyDescent="0.25">
      <c r="B253" s="763"/>
      <c r="C253" s="755"/>
      <c r="D253" s="755"/>
      <c r="E253" s="755"/>
      <c r="F253" s="769"/>
      <c r="G253" s="625" t="s">
        <v>96</v>
      </c>
      <c r="H253" s="626" t="s">
        <v>86</v>
      </c>
      <c r="I253" s="626" t="s">
        <v>97</v>
      </c>
      <c r="J253" s="626" t="s">
        <v>87</v>
      </c>
      <c r="K253" s="330" t="s">
        <v>88</v>
      </c>
    </row>
    <row r="254" spans="2:11" ht="30" x14ac:dyDescent="0.25">
      <c r="B254" s="638" t="s">
        <v>125</v>
      </c>
      <c r="C254" s="637">
        <v>294049</v>
      </c>
      <c r="D254" s="637" t="s">
        <v>563</v>
      </c>
      <c r="E254" s="376">
        <v>844135.42</v>
      </c>
      <c r="F254" s="335">
        <v>45688</v>
      </c>
      <c r="G254" s="383"/>
      <c r="H254" s="209"/>
      <c r="I254" s="210"/>
      <c r="J254" s="209"/>
      <c r="K254" s="211"/>
    </row>
    <row r="255" spans="2:11" x14ac:dyDescent="0.25">
      <c r="B255" s="638"/>
      <c r="C255" s="637"/>
      <c r="D255" s="637"/>
      <c r="E255" s="376"/>
      <c r="F255" s="335"/>
      <c r="G255" s="383"/>
      <c r="H255" s="209"/>
      <c r="I255" s="210"/>
      <c r="J255" s="209"/>
      <c r="K255" s="211"/>
    </row>
    <row r="256" spans="2:11" x14ac:dyDescent="0.25">
      <c r="B256" s="638"/>
      <c r="C256" s="637"/>
      <c r="D256" s="637"/>
      <c r="E256" s="376"/>
      <c r="F256" s="335"/>
      <c r="G256" s="383"/>
      <c r="H256" s="209"/>
      <c r="I256" s="210"/>
      <c r="J256" s="209"/>
      <c r="K256" s="211"/>
    </row>
    <row r="257" spans="2:11" x14ac:dyDescent="0.25">
      <c r="B257" s="638" t="str">
        <f>IF(ISBLANK(Capacitação!B8),"",Capacitação!B8)</f>
        <v/>
      </c>
      <c r="C257" s="637" t="str">
        <f>IF(ISBLANK(Capacitação!C8),"",Capacitação!C8)</f>
        <v/>
      </c>
      <c r="D257" s="637" t="str">
        <f>IF(ISBLANK(Capacitação!D8),"",Capacitação!D8)</f>
        <v/>
      </c>
      <c r="E257" s="376" t="str">
        <f>IF(ISBLANK(Capacitação!H8),"",Capacitação!H8)</f>
        <v/>
      </c>
      <c r="F257" s="335" t="str">
        <f>IF(ISBLANK(Capacitação!J8),"",Capacitação!J8)</f>
        <v/>
      </c>
      <c r="G257" s="383"/>
      <c r="H257" s="209"/>
      <c r="I257" s="210"/>
      <c r="J257" s="209"/>
      <c r="K257" s="211"/>
    </row>
    <row r="258" spans="2:11" ht="16.5" thickBot="1" x14ac:dyDescent="0.3">
      <c r="B258" s="336" t="str">
        <f>IF(ISBLANK(Capacitação!B9),"",Capacitação!B9)</f>
        <v/>
      </c>
      <c r="C258" s="337" t="str">
        <f>IF(ISBLANK(Capacitação!C9),"",Capacitação!C9)</f>
        <v/>
      </c>
      <c r="D258" s="337" t="str">
        <f>IF(ISBLANK(Capacitação!D9),"",Capacitação!D9)</f>
        <v/>
      </c>
      <c r="E258" s="377" t="str">
        <f>IF(ISBLANK(Capacitação!H9),"",Capacitação!H9)</f>
        <v/>
      </c>
      <c r="F258" s="364" t="str">
        <f>IF(ISBLANK(Capacitação!J9),"",Capacitação!J9)</f>
        <v/>
      </c>
      <c r="G258" s="384"/>
      <c r="H258" s="212"/>
      <c r="I258" s="213"/>
      <c r="J258" s="212"/>
      <c r="K258" s="214"/>
    </row>
    <row r="259" spans="2:11" ht="21.75" thickBot="1" x14ac:dyDescent="0.3">
      <c r="B259" s="789" t="s">
        <v>69</v>
      </c>
      <c r="C259" s="790"/>
      <c r="D259" s="790"/>
      <c r="E259" s="685">
        <f>SUM(E254:E258)</f>
        <v>844135.42</v>
      </c>
      <c r="F259" s="686"/>
      <c r="G259" s="752" t="s">
        <v>69</v>
      </c>
      <c r="H259" s="753"/>
      <c r="I259" s="753"/>
      <c r="J259" s="753"/>
      <c r="K259" s="339">
        <f>SUM(K254:K258)</f>
        <v>0</v>
      </c>
    </row>
    <row r="260" spans="2:11" ht="21" thickBot="1" x14ac:dyDescent="0.3">
      <c r="B260" s="759" t="s">
        <v>34</v>
      </c>
      <c r="C260" s="760"/>
      <c r="D260" s="760"/>
      <c r="E260" s="760"/>
      <c r="F260" s="760"/>
      <c r="G260" s="760"/>
      <c r="H260" s="760"/>
      <c r="I260" s="760"/>
      <c r="J260" s="760"/>
      <c r="K260" s="761"/>
    </row>
    <row r="261" spans="2:11" x14ac:dyDescent="0.25">
      <c r="B261" s="762" t="s">
        <v>0</v>
      </c>
      <c r="C261" s="754" t="s">
        <v>94</v>
      </c>
      <c r="D261" s="754" t="s">
        <v>1</v>
      </c>
      <c r="E261" s="754" t="s">
        <v>95</v>
      </c>
      <c r="F261" s="768" t="s">
        <v>5</v>
      </c>
      <c r="G261" s="756" t="s">
        <v>89</v>
      </c>
      <c r="H261" s="757"/>
      <c r="I261" s="757"/>
      <c r="J261" s="757"/>
      <c r="K261" s="758"/>
    </row>
    <row r="262" spans="2:11" ht="30" x14ac:dyDescent="0.25">
      <c r="B262" s="763"/>
      <c r="C262" s="755"/>
      <c r="D262" s="755"/>
      <c r="E262" s="755"/>
      <c r="F262" s="769"/>
      <c r="G262" s="625" t="s">
        <v>96</v>
      </c>
      <c r="H262" s="626" t="s">
        <v>86</v>
      </c>
      <c r="I262" s="626" t="s">
        <v>97</v>
      </c>
      <c r="J262" s="626" t="s">
        <v>87</v>
      </c>
      <c r="K262" s="330" t="s">
        <v>88</v>
      </c>
    </row>
    <row r="263" spans="2:11" ht="45" x14ac:dyDescent="0.25">
      <c r="B263" s="638" t="s">
        <v>131</v>
      </c>
      <c r="C263" s="637">
        <v>289798</v>
      </c>
      <c r="D263" s="637" t="s">
        <v>614</v>
      </c>
      <c r="E263" s="373">
        <v>250000</v>
      </c>
      <c r="F263" s="335">
        <v>45687</v>
      </c>
      <c r="G263" s="383"/>
      <c r="H263" s="209"/>
      <c r="I263" s="210"/>
      <c r="J263" s="209"/>
      <c r="K263" s="211"/>
    </row>
    <row r="264" spans="2:11" x14ac:dyDescent="0.25">
      <c r="B264" s="628"/>
      <c r="C264" s="378"/>
      <c r="D264" s="627"/>
      <c r="E264" s="634"/>
      <c r="F264" s="380"/>
      <c r="G264" s="383"/>
      <c r="H264" s="209"/>
      <c r="I264" s="210"/>
      <c r="J264" s="209"/>
      <c r="K264" s="211"/>
    </row>
    <row r="265" spans="2:11" x14ac:dyDescent="0.25">
      <c r="B265" s="628" t="str">
        <f>IF(ISBLANK(Obras!B7),"",Obras!B7)</f>
        <v/>
      </c>
      <c r="C265" s="378" t="str">
        <f>IF(ISBLANK(Obras!C7),"",Obras!C7)</f>
        <v/>
      </c>
      <c r="D265" s="627" t="str">
        <f>IF(ISBLANK(Obras!D7),"",Obras!D7)</f>
        <v/>
      </c>
      <c r="E265" s="634" t="str">
        <f>IF(ISBLANK(Obras!H7),"",Obras!H7)</f>
        <v/>
      </c>
      <c r="F265" s="380" t="str">
        <f>IF(ISBLANK(Obras!J7),"",Obras!J7)</f>
        <v/>
      </c>
      <c r="G265" s="383"/>
      <c r="H265" s="209"/>
      <c r="I265" s="210"/>
      <c r="J265" s="209"/>
      <c r="K265" s="211"/>
    </row>
    <row r="266" spans="2:11" x14ac:dyDescent="0.25">
      <c r="B266" s="628" t="str">
        <f>IF(ISBLANK(Obras!B8),"",Obras!B8)</f>
        <v/>
      </c>
      <c r="C266" s="378" t="str">
        <f>IF(ISBLANK(Obras!C8),"",Obras!C8)</f>
        <v/>
      </c>
      <c r="D266" s="627" t="str">
        <f>IF(ISBLANK(Obras!D8),"",Obras!D8)</f>
        <v/>
      </c>
      <c r="E266" s="634" t="str">
        <f>IF(ISBLANK(Obras!H8),"",Obras!H8)</f>
        <v/>
      </c>
      <c r="F266" s="380" t="str">
        <f>IF(ISBLANK(Obras!J8),"",Obras!J8)</f>
        <v/>
      </c>
      <c r="G266" s="383"/>
      <c r="H266" s="209"/>
      <c r="I266" s="210"/>
      <c r="J266" s="209"/>
      <c r="K266" s="211"/>
    </row>
    <row r="267" spans="2:11" ht="16.5" thickBot="1" x14ac:dyDescent="0.3">
      <c r="B267" s="336" t="str">
        <f>IF(ISBLANK(Obras!B9),"",Obras!B9)</f>
        <v/>
      </c>
      <c r="C267" s="381" t="str">
        <f>IF(ISBLANK(Obras!C9),"",Obras!C9)</f>
        <v/>
      </c>
      <c r="D267" s="337" t="str">
        <f>IF(ISBLANK(Obras!D9),"",Obras!D9)</f>
        <v/>
      </c>
      <c r="E267" s="382" t="str">
        <f>IF(ISBLANK(Obras!H9),"",Obras!H9)</f>
        <v/>
      </c>
      <c r="F267" s="364" t="str">
        <f>IF(ISBLANK(Obras!J9),"",Obras!J9)</f>
        <v/>
      </c>
      <c r="G267" s="384"/>
      <c r="H267" s="212"/>
      <c r="I267" s="213"/>
      <c r="J267" s="212"/>
      <c r="K267" s="214"/>
    </row>
    <row r="268" spans="2:11" ht="21.75" thickBot="1" x14ac:dyDescent="0.3">
      <c r="B268" s="764" t="s">
        <v>70</v>
      </c>
      <c r="C268" s="765"/>
      <c r="D268" s="765"/>
      <c r="E268" s="683">
        <f>SUM(E263:E267)</f>
        <v>250000</v>
      </c>
      <c r="F268" s="684"/>
      <c r="G268" s="752" t="s">
        <v>70</v>
      </c>
      <c r="H268" s="753"/>
      <c r="I268" s="753"/>
      <c r="J268" s="753"/>
      <c r="K268" s="339">
        <f>SUM(K263:K267)</f>
        <v>0</v>
      </c>
    </row>
    <row r="269" spans="2:11" ht="21" thickBot="1" x14ac:dyDescent="0.3">
      <c r="B269" s="759" t="s">
        <v>35</v>
      </c>
      <c r="C269" s="760"/>
      <c r="D269" s="760"/>
      <c r="E269" s="760"/>
      <c r="F269" s="760"/>
      <c r="G269" s="760"/>
      <c r="H269" s="760"/>
      <c r="I269" s="760"/>
      <c r="J269" s="760"/>
      <c r="K269" s="761"/>
    </row>
    <row r="270" spans="2:11" x14ac:dyDescent="0.25">
      <c r="B270" s="762" t="s">
        <v>0</v>
      </c>
      <c r="C270" s="754" t="s">
        <v>94</v>
      </c>
      <c r="D270" s="754" t="s">
        <v>1</v>
      </c>
      <c r="E270" s="754" t="s">
        <v>95</v>
      </c>
      <c r="F270" s="768" t="s">
        <v>5</v>
      </c>
      <c r="G270" s="756" t="s">
        <v>89</v>
      </c>
      <c r="H270" s="757"/>
      <c r="I270" s="757"/>
      <c r="J270" s="757"/>
      <c r="K270" s="758"/>
    </row>
    <row r="271" spans="2:11" ht="30" x14ac:dyDescent="0.25">
      <c r="B271" s="763"/>
      <c r="C271" s="755"/>
      <c r="D271" s="755"/>
      <c r="E271" s="755"/>
      <c r="F271" s="769"/>
      <c r="G271" s="625" t="s">
        <v>96</v>
      </c>
      <c r="H271" s="626" t="s">
        <v>86</v>
      </c>
      <c r="I271" s="626" t="s">
        <v>97</v>
      </c>
      <c r="J271" s="626" t="s">
        <v>87</v>
      </c>
      <c r="K271" s="330" t="s">
        <v>88</v>
      </c>
    </row>
    <row r="272" spans="2:11" x14ac:dyDescent="0.25">
      <c r="B272" s="638"/>
      <c r="C272" s="637"/>
      <c r="D272" s="637"/>
      <c r="E272" s="356"/>
      <c r="F272" s="335"/>
      <c r="G272" s="383"/>
      <c r="H272" s="209"/>
      <c r="I272" s="210"/>
      <c r="J272" s="209"/>
      <c r="K272" s="211"/>
    </row>
    <row r="273" spans="2:11" x14ac:dyDescent="0.25">
      <c r="B273" s="638"/>
      <c r="C273" s="637"/>
      <c r="D273" s="637"/>
      <c r="E273" s="356"/>
      <c r="F273" s="335"/>
      <c r="G273" s="383"/>
      <c r="H273" s="209"/>
      <c r="I273" s="210"/>
      <c r="J273" s="209"/>
      <c r="K273" s="211"/>
    </row>
    <row r="274" spans="2:11" x14ac:dyDescent="0.25">
      <c r="B274" s="638"/>
      <c r="C274" s="637"/>
      <c r="D274" s="637"/>
      <c r="E274" s="356"/>
      <c r="F274" s="335"/>
      <c r="G274" s="383"/>
      <c r="H274" s="209"/>
      <c r="I274" s="210"/>
      <c r="J274" s="209"/>
      <c r="K274" s="211"/>
    </row>
    <row r="275" spans="2:11" x14ac:dyDescent="0.25">
      <c r="B275" s="638" t="str">
        <f>IF(ISBLANK('Serviço Público'!B8),"",'Serviço Público'!B8)</f>
        <v/>
      </c>
      <c r="C275" s="637" t="str">
        <f>IF(ISBLANK('Serviço Público'!C8),"",'Serviço Público'!C8)</f>
        <v/>
      </c>
      <c r="D275" s="637" t="str">
        <f>IF(ISBLANK('Serviço Público'!D8),"",'Serviço Público'!D8)</f>
        <v/>
      </c>
      <c r="E275" s="356" t="str">
        <f>IF(ISBLANK('Serviço Público'!H8),"",'Serviço Público'!H8)</f>
        <v/>
      </c>
      <c r="F275" s="335" t="str">
        <f>IF(ISBLANK('Serviço Público'!J8),"",'Serviço Público'!J8)</f>
        <v/>
      </c>
      <c r="G275" s="383"/>
      <c r="H275" s="209"/>
      <c r="I275" s="210"/>
      <c r="J275" s="209"/>
      <c r="K275" s="211"/>
    </row>
    <row r="276" spans="2:11" ht="16.5" thickBot="1" x14ac:dyDescent="0.3">
      <c r="B276" s="336" t="str">
        <f>IF(ISBLANK('Serviço Público'!B9),"",'Serviço Público'!B9)</f>
        <v/>
      </c>
      <c r="C276" s="337" t="str">
        <f>IF(ISBLANK('Serviço Público'!C9),"",'Serviço Público'!C9)</f>
        <v/>
      </c>
      <c r="D276" s="337" t="str">
        <f>IF(ISBLANK('Serviço Público'!D9),"",'Serviço Público'!D9)</f>
        <v/>
      </c>
      <c r="E276" s="363" t="str">
        <f>IF(ISBLANK('Serviço Público'!H9),"",'Serviço Público'!H9)</f>
        <v/>
      </c>
      <c r="F276" s="364" t="str">
        <f>IF(ISBLANK('Serviço Público'!J9),"",'Serviço Público'!J9)</f>
        <v/>
      </c>
      <c r="G276" s="384"/>
      <c r="H276" s="212"/>
      <c r="I276" s="213"/>
      <c r="J276" s="212"/>
      <c r="K276" s="214"/>
    </row>
    <row r="277" spans="2:11" ht="21.75" thickBot="1" x14ac:dyDescent="0.3">
      <c r="B277" s="764" t="s">
        <v>71</v>
      </c>
      <c r="C277" s="765"/>
      <c r="D277" s="765"/>
      <c r="E277" s="683">
        <f>SUM(E272:E276)</f>
        <v>0</v>
      </c>
      <c r="F277" s="684"/>
      <c r="G277" s="752" t="s">
        <v>71</v>
      </c>
      <c r="H277" s="753"/>
      <c r="I277" s="753"/>
      <c r="J277" s="753"/>
      <c r="K277" s="339">
        <f>SUM(K272:K276)</f>
        <v>0</v>
      </c>
    </row>
    <row r="278" spans="2:11" ht="21" thickBot="1" x14ac:dyDescent="0.3">
      <c r="B278" s="759" t="s">
        <v>36</v>
      </c>
      <c r="C278" s="760"/>
      <c r="D278" s="760"/>
      <c r="E278" s="760"/>
      <c r="F278" s="760"/>
      <c r="G278" s="760"/>
      <c r="H278" s="760"/>
      <c r="I278" s="760"/>
      <c r="J278" s="760"/>
      <c r="K278" s="761"/>
    </row>
    <row r="279" spans="2:11" x14ac:dyDescent="0.25">
      <c r="B279" s="762" t="s">
        <v>0</v>
      </c>
      <c r="C279" s="754" t="s">
        <v>94</v>
      </c>
      <c r="D279" s="754" t="s">
        <v>1</v>
      </c>
      <c r="E279" s="754" t="s">
        <v>95</v>
      </c>
      <c r="F279" s="768" t="s">
        <v>5</v>
      </c>
      <c r="G279" s="756" t="s">
        <v>89</v>
      </c>
      <c r="H279" s="757"/>
      <c r="I279" s="757"/>
      <c r="J279" s="757"/>
      <c r="K279" s="758"/>
    </row>
    <row r="280" spans="2:11" ht="30" x14ac:dyDescent="0.25">
      <c r="B280" s="763"/>
      <c r="C280" s="755"/>
      <c r="D280" s="755"/>
      <c r="E280" s="755"/>
      <c r="F280" s="769"/>
      <c r="G280" s="625" t="s">
        <v>96</v>
      </c>
      <c r="H280" s="626" t="s">
        <v>86</v>
      </c>
      <c r="I280" s="626" t="s">
        <v>97</v>
      </c>
      <c r="J280" s="626" t="s">
        <v>87</v>
      </c>
      <c r="K280" s="330" t="s">
        <v>88</v>
      </c>
    </row>
    <row r="281" spans="2:11" x14ac:dyDescent="0.25">
      <c r="B281" s="638"/>
      <c r="C281" s="637"/>
      <c r="D281" s="637"/>
      <c r="E281" s="356"/>
      <c r="F281" s="335"/>
      <c r="G281" s="383"/>
      <c r="H281" s="209"/>
      <c r="I281" s="210"/>
      <c r="J281" s="209"/>
      <c r="K281" s="211"/>
    </row>
    <row r="282" spans="2:11" x14ac:dyDescent="0.25">
      <c r="B282" s="638" t="str">
        <f>IF(ISBLANK(Anuidade!B6),"",Anuidade!B6)</f>
        <v/>
      </c>
      <c r="C282" s="637" t="str">
        <f>IF(ISBLANK(Anuidade!C6),"",Anuidade!C6)</f>
        <v/>
      </c>
      <c r="D282" s="637" t="str">
        <f>IF(ISBLANK(Anuidade!D6),"",Anuidade!D6)</f>
        <v/>
      </c>
      <c r="E282" s="356" t="str">
        <f>IF(ISBLANK(Anuidade!H6),"",Anuidade!H6)</f>
        <v/>
      </c>
      <c r="F282" s="335" t="str">
        <f>IF(ISBLANK(Anuidade!J6),"",Anuidade!J6)</f>
        <v/>
      </c>
      <c r="G282" s="383"/>
      <c r="H282" s="209"/>
      <c r="I282" s="210"/>
      <c r="J282" s="209"/>
      <c r="K282" s="211"/>
    </row>
    <row r="283" spans="2:11" x14ac:dyDescent="0.25">
      <c r="B283" s="638" t="str">
        <f>IF(ISBLANK(Anuidade!B7),"",Anuidade!B7)</f>
        <v/>
      </c>
      <c r="C283" s="637" t="str">
        <f>IF(ISBLANK(Anuidade!C7),"",Anuidade!C7)</f>
        <v/>
      </c>
      <c r="D283" s="637" t="str">
        <f>IF(ISBLANK(Anuidade!D7),"",Anuidade!D7)</f>
        <v/>
      </c>
      <c r="E283" s="356" t="str">
        <f>IF(ISBLANK(Anuidade!H7),"",Anuidade!H7)</f>
        <v/>
      </c>
      <c r="F283" s="335" t="str">
        <f>IF(ISBLANK(Anuidade!J7),"",Anuidade!J7)</f>
        <v/>
      </c>
      <c r="G283" s="383"/>
      <c r="H283" s="209"/>
      <c r="I283" s="210"/>
      <c r="J283" s="209"/>
      <c r="K283" s="211"/>
    </row>
    <row r="284" spans="2:11" x14ac:dyDescent="0.25">
      <c r="B284" s="638" t="str">
        <f>IF(ISBLANK(Anuidade!B8),"",Anuidade!B8)</f>
        <v/>
      </c>
      <c r="C284" s="637" t="str">
        <f>IF(ISBLANK(Anuidade!C8),"",Anuidade!C8)</f>
        <v/>
      </c>
      <c r="D284" s="637" t="str">
        <f>IF(ISBLANK(Anuidade!D8),"",Anuidade!D8)</f>
        <v/>
      </c>
      <c r="E284" s="356" t="str">
        <f>IF(ISBLANK(Anuidade!H8),"",Anuidade!H8)</f>
        <v/>
      </c>
      <c r="F284" s="335" t="str">
        <f>IF(ISBLANK(Anuidade!J8),"",Anuidade!J8)</f>
        <v/>
      </c>
      <c r="G284" s="383"/>
      <c r="H284" s="209"/>
      <c r="I284" s="210"/>
      <c r="J284" s="209"/>
      <c r="K284" s="211"/>
    </row>
    <row r="285" spans="2:11" ht="16.5" thickBot="1" x14ac:dyDescent="0.3">
      <c r="B285" s="336" t="str">
        <f>IF(ISBLANK(Anuidade!B9),"",Anuidade!B9)</f>
        <v/>
      </c>
      <c r="C285" s="337" t="str">
        <f>IF(ISBLANK(Anuidade!C9),"",Anuidade!C9)</f>
        <v/>
      </c>
      <c r="D285" s="337" t="str">
        <f>IF(ISBLANK(Anuidade!D9),"",Anuidade!D9)</f>
        <v/>
      </c>
      <c r="E285" s="363" t="str">
        <f>IF(ISBLANK(Anuidade!H9),"",Anuidade!H9)</f>
        <v/>
      </c>
      <c r="F285" s="364" t="str">
        <f>IF(ISBLANK(Anuidade!J9),"",Anuidade!J9)</f>
        <v/>
      </c>
      <c r="G285" s="384"/>
      <c r="H285" s="212"/>
      <c r="I285" s="213"/>
      <c r="J285" s="212"/>
      <c r="K285" s="214"/>
    </row>
    <row r="286" spans="2:11" ht="21.75" thickBot="1" x14ac:dyDescent="0.3">
      <c r="B286" s="764" t="s">
        <v>72</v>
      </c>
      <c r="C286" s="765"/>
      <c r="D286" s="765"/>
      <c r="E286" s="683">
        <f>SUM(E281:E285)</f>
        <v>0</v>
      </c>
      <c r="F286" s="684"/>
      <c r="G286" s="752" t="s">
        <v>72</v>
      </c>
      <c r="H286" s="753"/>
      <c r="I286" s="753"/>
      <c r="J286" s="753"/>
      <c r="K286" s="339">
        <f>SUM(K281:K285)</f>
        <v>0</v>
      </c>
    </row>
  </sheetData>
  <sheetProtection selectLockedCells="1"/>
  <mergeCells count="204">
    <mergeCell ref="B286:D286"/>
    <mergeCell ref="G286:J286"/>
    <mergeCell ref="G259:J259"/>
    <mergeCell ref="B228:K228"/>
    <mergeCell ref="B229:B230"/>
    <mergeCell ref="C229:C230"/>
    <mergeCell ref="D229:D230"/>
    <mergeCell ref="E229:E230"/>
    <mergeCell ref="F229:F230"/>
    <mergeCell ref="G229:K229"/>
    <mergeCell ref="B236:D236"/>
    <mergeCell ref="G236:J236"/>
    <mergeCell ref="B250:D250"/>
    <mergeCell ref="C261:C262"/>
    <mergeCell ref="B261:B262"/>
    <mergeCell ref="F252:F253"/>
    <mergeCell ref="E252:E253"/>
    <mergeCell ref="D252:D253"/>
    <mergeCell ref="C252:C253"/>
    <mergeCell ref="B259:D259"/>
    <mergeCell ref="B279:B280"/>
    <mergeCell ref="B278:K278"/>
    <mergeCell ref="F279:F280"/>
    <mergeCell ref="B268:D268"/>
    <mergeCell ref="F131:F132"/>
    <mergeCell ref="E131:E132"/>
    <mergeCell ref="G261:K261"/>
    <mergeCell ref="F238:F239"/>
    <mergeCell ref="E238:E239"/>
    <mergeCell ref="D238:D239"/>
    <mergeCell ref="D203:D204"/>
    <mergeCell ref="B227:D227"/>
    <mergeCell ref="C238:C239"/>
    <mergeCell ref="B238:B239"/>
    <mergeCell ref="F261:F262"/>
    <mergeCell ref="B251:K251"/>
    <mergeCell ref="B260:K260"/>
    <mergeCell ref="G203:K203"/>
    <mergeCell ref="B201:D201"/>
    <mergeCell ref="G201:J201"/>
    <mergeCell ref="B202:K202"/>
    <mergeCell ref="F203:F204"/>
    <mergeCell ref="E203:E204"/>
    <mergeCell ref="G238:K238"/>
    <mergeCell ref="G250:J250"/>
    <mergeCell ref="G252:K252"/>
    <mergeCell ref="B121:K121"/>
    <mergeCell ref="D131:D132"/>
    <mergeCell ref="C131:C132"/>
    <mergeCell ref="B176:B177"/>
    <mergeCell ref="C176:C177"/>
    <mergeCell ref="D176:D177"/>
    <mergeCell ref="C185:C186"/>
    <mergeCell ref="D185:D186"/>
    <mergeCell ref="E185:E186"/>
    <mergeCell ref="D140:D141"/>
    <mergeCell ref="C140:C141"/>
    <mergeCell ref="B140:B141"/>
    <mergeCell ref="B174:D174"/>
    <mergeCell ref="B138:D138"/>
    <mergeCell ref="F140:F141"/>
    <mergeCell ref="E140:E141"/>
    <mergeCell ref="B41:K41"/>
    <mergeCell ref="F42:F43"/>
    <mergeCell ref="E42:E43"/>
    <mergeCell ref="B40:D40"/>
    <mergeCell ref="B83:K83"/>
    <mergeCell ref="B59:D59"/>
    <mergeCell ref="B73:D73"/>
    <mergeCell ref="B60:K60"/>
    <mergeCell ref="B61:B62"/>
    <mergeCell ref="C61:C62"/>
    <mergeCell ref="D61:D62"/>
    <mergeCell ref="E61:E62"/>
    <mergeCell ref="F61:F62"/>
    <mergeCell ref="E75:E76"/>
    <mergeCell ref="F75:F76"/>
    <mergeCell ref="G75:K75"/>
    <mergeCell ref="G40:J40"/>
    <mergeCell ref="G42:K42"/>
    <mergeCell ref="G59:J59"/>
    <mergeCell ref="G73:J73"/>
    <mergeCell ref="D42:D43"/>
    <mergeCell ref="C42:C43"/>
    <mergeCell ref="B42:B43"/>
    <mergeCell ref="F122:F123"/>
    <mergeCell ref="E122:E123"/>
    <mergeCell ref="E113:E114"/>
    <mergeCell ref="B122:B123"/>
    <mergeCell ref="B120:D120"/>
    <mergeCell ref="B130:K130"/>
    <mergeCell ref="B131:B132"/>
    <mergeCell ref="G102:J102"/>
    <mergeCell ref="G93:K93"/>
    <mergeCell ref="G104:K104"/>
    <mergeCell ref="G111:J111"/>
    <mergeCell ref="B112:K112"/>
    <mergeCell ref="B113:B114"/>
    <mergeCell ref="C113:C114"/>
    <mergeCell ref="D113:D114"/>
    <mergeCell ref="B111:D111"/>
    <mergeCell ref="F113:F114"/>
    <mergeCell ref="G120:J120"/>
    <mergeCell ref="G129:J129"/>
    <mergeCell ref="G122:K122"/>
    <mergeCell ref="G131:K131"/>
    <mergeCell ref="B129:D129"/>
    <mergeCell ref="D122:D123"/>
    <mergeCell ref="C122:C123"/>
    <mergeCell ref="B91:D91"/>
    <mergeCell ref="G61:K61"/>
    <mergeCell ref="C84:C85"/>
    <mergeCell ref="B84:B85"/>
    <mergeCell ref="F84:F85"/>
    <mergeCell ref="E84:E85"/>
    <mergeCell ref="G84:K84"/>
    <mergeCell ref="D84:D85"/>
    <mergeCell ref="B74:K74"/>
    <mergeCell ref="B75:B76"/>
    <mergeCell ref="C75:C76"/>
    <mergeCell ref="D75:D76"/>
    <mergeCell ref="G91:J91"/>
    <mergeCell ref="B2:K2"/>
    <mergeCell ref="F18:F19"/>
    <mergeCell ref="E18:E19"/>
    <mergeCell ref="D18:D19"/>
    <mergeCell ref="C18:C19"/>
    <mergeCell ref="B18:B19"/>
    <mergeCell ref="B17:K17"/>
    <mergeCell ref="D4:D5"/>
    <mergeCell ref="C4:C5"/>
    <mergeCell ref="B4:B5"/>
    <mergeCell ref="B3:K3"/>
    <mergeCell ref="F4:F5"/>
    <mergeCell ref="E4:E5"/>
    <mergeCell ref="B16:D16"/>
    <mergeCell ref="G4:K4"/>
    <mergeCell ref="G18:K18"/>
    <mergeCell ref="G6:G7"/>
    <mergeCell ref="J6:J7"/>
    <mergeCell ref="H6:H7"/>
    <mergeCell ref="K6:K7"/>
    <mergeCell ref="I6:I7"/>
    <mergeCell ref="G16:J16"/>
    <mergeCell ref="G113:K113"/>
    <mergeCell ref="F104:F105"/>
    <mergeCell ref="E104:E105"/>
    <mergeCell ref="B103:K103"/>
    <mergeCell ref="F93:F94"/>
    <mergeCell ref="E93:E94"/>
    <mergeCell ref="B92:K92"/>
    <mergeCell ref="D104:D105"/>
    <mergeCell ref="C104:C105"/>
    <mergeCell ref="B104:B105"/>
    <mergeCell ref="B102:D102"/>
    <mergeCell ref="D93:D94"/>
    <mergeCell ref="C93:C94"/>
    <mergeCell ref="B93:B94"/>
    <mergeCell ref="F185:F186"/>
    <mergeCell ref="B175:K175"/>
    <mergeCell ref="G176:K176"/>
    <mergeCell ref="B183:D183"/>
    <mergeCell ref="G183:J183"/>
    <mergeCell ref="B184:K184"/>
    <mergeCell ref="B185:B186"/>
    <mergeCell ref="G138:J138"/>
    <mergeCell ref="G140:K140"/>
    <mergeCell ref="G174:J174"/>
    <mergeCell ref="B139:K139"/>
    <mergeCell ref="E176:E177"/>
    <mergeCell ref="F176:F177"/>
    <mergeCell ref="B192:D192"/>
    <mergeCell ref="G192:J192"/>
    <mergeCell ref="B193:K193"/>
    <mergeCell ref="B194:B195"/>
    <mergeCell ref="C194:C195"/>
    <mergeCell ref="D194:D195"/>
    <mergeCell ref="E194:E195"/>
    <mergeCell ref="F194:F195"/>
    <mergeCell ref="G194:K194"/>
    <mergeCell ref="G268:J268"/>
    <mergeCell ref="E261:E262"/>
    <mergeCell ref="D261:D262"/>
    <mergeCell ref="G270:K270"/>
    <mergeCell ref="G279:K279"/>
    <mergeCell ref="G277:J277"/>
    <mergeCell ref="B269:K269"/>
    <mergeCell ref="B252:B253"/>
    <mergeCell ref="B82:D82"/>
    <mergeCell ref="G82:J82"/>
    <mergeCell ref="E279:E280"/>
    <mergeCell ref="B277:D277"/>
    <mergeCell ref="D279:D280"/>
    <mergeCell ref="C279:C280"/>
    <mergeCell ref="F270:F271"/>
    <mergeCell ref="E270:E271"/>
    <mergeCell ref="D270:D271"/>
    <mergeCell ref="C270:C271"/>
    <mergeCell ref="B270:B271"/>
    <mergeCell ref="G227:J227"/>
    <mergeCell ref="B237:K237"/>
    <mergeCell ref="C203:C204"/>
    <mergeCell ref="B203:B204"/>
    <mergeCell ref="G185:K185"/>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7"/>
  <sheetViews>
    <sheetView showGridLines="0" zoomScale="90" zoomScaleNormal="90" workbookViewId="0">
      <selection activeCell="E46" sqref="E46"/>
    </sheetView>
  </sheetViews>
  <sheetFormatPr defaultRowHeight="15.75" x14ac:dyDescent="0.25"/>
  <cols>
    <col min="1" max="1" width="3.7109375" style="326" customWidth="1"/>
    <col min="2" max="3" width="28.7109375" style="326" customWidth="1"/>
    <col min="4" max="4" width="60.7109375" style="326" customWidth="1"/>
    <col min="5" max="5" width="26.7109375" style="326" customWidth="1"/>
    <col min="6" max="6" width="23.7109375" style="326" customWidth="1"/>
    <col min="7" max="7" width="23.7109375" style="326" hidden="1" customWidth="1"/>
    <col min="8" max="10" width="23.7109375" style="327" hidden="1" customWidth="1"/>
    <col min="11" max="11" width="26.7109375" style="327" hidden="1" customWidth="1"/>
    <col min="12" max="12" width="11.28515625" style="326" customWidth="1"/>
    <col min="13" max="16384" width="9.140625" style="326"/>
  </cols>
  <sheetData>
    <row r="1" spans="2:12" ht="19.5" thickBot="1" x14ac:dyDescent="0.3">
      <c r="B1" s="405" t="s">
        <v>109</v>
      </c>
      <c r="C1" s="405" t="s">
        <v>110</v>
      </c>
    </row>
    <row r="2" spans="2:12" ht="21" thickBot="1" x14ac:dyDescent="0.3">
      <c r="B2" s="759" t="s">
        <v>42</v>
      </c>
      <c r="C2" s="760"/>
      <c r="D2" s="760"/>
      <c r="E2" s="760"/>
      <c r="F2" s="760"/>
      <c r="G2" s="760"/>
      <c r="H2" s="760"/>
      <c r="I2" s="760"/>
      <c r="J2" s="760"/>
      <c r="K2" s="761"/>
    </row>
    <row r="3" spans="2:12" ht="21" thickBot="1" x14ac:dyDescent="0.3">
      <c r="B3" s="772" t="s">
        <v>38</v>
      </c>
      <c r="C3" s="773"/>
      <c r="D3" s="773"/>
      <c r="E3" s="773"/>
      <c r="F3" s="773"/>
      <c r="G3" s="773"/>
      <c r="H3" s="773"/>
      <c r="I3" s="773"/>
      <c r="J3" s="773"/>
      <c r="K3" s="774"/>
    </row>
    <row r="4" spans="2:12" x14ac:dyDescent="0.25">
      <c r="B4" s="762" t="s">
        <v>0</v>
      </c>
      <c r="C4" s="754" t="s">
        <v>94</v>
      </c>
      <c r="D4" s="754" t="s">
        <v>1</v>
      </c>
      <c r="E4" s="754" t="s">
        <v>95</v>
      </c>
      <c r="F4" s="768" t="s">
        <v>5</v>
      </c>
      <c r="G4" s="756" t="s">
        <v>89</v>
      </c>
      <c r="H4" s="757"/>
      <c r="I4" s="757"/>
      <c r="J4" s="757"/>
      <c r="K4" s="758"/>
    </row>
    <row r="5" spans="2:12" ht="30" x14ac:dyDescent="0.25">
      <c r="B5" s="763"/>
      <c r="C5" s="755"/>
      <c r="D5" s="755"/>
      <c r="E5" s="755"/>
      <c r="F5" s="769"/>
      <c r="G5" s="328" t="s">
        <v>96</v>
      </c>
      <c r="H5" s="329" t="s">
        <v>86</v>
      </c>
      <c r="I5" s="329" t="s">
        <v>97</v>
      </c>
      <c r="J5" s="329" t="s">
        <v>87</v>
      </c>
      <c r="K5" s="330" t="s">
        <v>88</v>
      </c>
      <c r="L5" s="331"/>
    </row>
    <row r="6" spans="2:12" ht="60" x14ac:dyDescent="0.25">
      <c r="B6" s="332" t="s">
        <v>135</v>
      </c>
      <c r="C6" s="333">
        <v>300581</v>
      </c>
      <c r="D6" s="333" t="s">
        <v>561</v>
      </c>
      <c r="E6" s="334">
        <v>99373.74</v>
      </c>
      <c r="F6" s="335">
        <v>45838</v>
      </c>
      <c r="G6" s="536"/>
      <c r="H6" s="537"/>
      <c r="I6" s="537"/>
      <c r="J6" s="209"/>
      <c r="K6" s="211"/>
      <c r="L6" s="331"/>
    </row>
    <row r="7" spans="2:12" ht="60" x14ac:dyDescent="0.25">
      <c r="B7" s="332" t="s">
        <v>113</v>
      </c>
      <c r="C7" s="333">
        <v>283376</v>
      </c>
      <c r="D7" s="333" t="s">
        <v>176</v>
      </c>
      <c r="E7" s="334">
        <v>2514151.7599999998</v>
      </c>
      <c r="F7" s="335">
        <v>45770</v>
      </c>
      <c r="G7" s="536"/>
      <c r="H7" s="539"/>
      <c r="I7" s="539"/>
      <c r="J7" s="209"/>
      <c r="K7" s="211"/>
      <c r="L7" s="331"/>
    </row>
    <row r="8" spans="2:12" ht="75" x14ac:dyDescent="0.25">
      <c r="B8" s="332" t="s">
        <v>113</v>
      </c>
      <c r="C8" s="333">
        <v>301332</v>
      </c>
      <c r="D8" s="333" t="s">
        <v>175</v>
      </c>
      <c r="E8" s="334">
        <v>22776187.260000002</v>
      </c>
      <c r="F8" s="335">
        <v>45748</v>
      </c>
      <c r="G8" s="527"/>
      <c r="H8" s="529"/>
      <c r="I8" s="532"/>
      <c r="J8" s="209"/>
      <c r="K8" s="211"/>
    </row>
    <row r="9" spans="2:12" ht="45" x14ac:dyDescent="0.25">
      <c r="B9" s="332" t="s">
        <v>113</v>
      </c>
      <c r="C9" s="333">
        <v>284291</v>
      </c>
      <c r="D9" s="333" t="s">
        <v>178</v>
      </c>
      <c r="E9" s="334">
        <v>54762729.560000002</v>
      </c>
      <c r="F9" s="335">
        <v>45809</v>
      </c>
      <c r="G9" s="383"/>
      <c r="H9" s="209"/>
      <c r="I9" s="210"/>
      <c r="J9" s="209"/>
      <c r="K9" s="211"/>
    </row>
    <row r="10" spans="2:12" x14ac:dyDescent="0.25">
      <c r="B10" s="332" t="str">
        <f>IF(ISBLANK(Terceirização!B21),"",Terceirização!B21)</f>
        <v/>
      </c>
      <c r="C10" s="333" t="str">
        <f>IF(ISBLANK(Terceirização!C21),"",Terceirização!C21)</f>
        <v/>
      </c>
      <c r="D10" s="333" t="str">
        <f>IF(ISBLANK(Terceirização!D21),"",Terceirização!D21)</f>
        <v/>
      </c>
      <c r="E10" s="334" t="str">
        <f>IF(ISBLANK(Terceirização!I21),"",Terceirização!I21)</f>
        <v/>
      </c>
      <c r="F10" s="335" t="str">
        <f>IF(ISBLANK(Terceirização!J21),"",Terceirização!J21)</f>
        <v/>
      </c>
      <c r="G10" s="383"/>
      <c r="H10" s="209"/>
      <c r="I10" s="210"/>
      <c r="J10" s="209"/>
      <c r="K10" s="211"/>
    </row>
    <row r="11" spans="2:12" x14ac:dyDescent="0.25">
      <c r="B11" s="332" t="str">
        <f>IF(ISBLANK(Terceirização!B22),"",Terceirização!B22)</f>
        <v/>
      </c>
      <c r="C11" s="333" t="str">
        <f>IF(ISBLANK(Terceirização!C22),"",Terceirização!C22)</f>
        <v/>
      </c>
      <c r="D11" s="333" t="str">
        <f>IF(ISBLANK(Terceirização!D22),"",Terceirização!D22)</f>
        <v/>
      </c>
      <c r="E11" s="334" t="str">
        <f>IF(ISBLANK(Terceirização!I22),"",Terceirização!I22)</f>
        <v/>
      </c>
      <c r="F11" s="335" t="str">
        <f>IF(ISBLANK(Terceirização!J22),"",Terceirização!J22)</f>
        <v/>
      </c>
      <c r="G11" s="383"/>
      <c r="H11" s="209"/>
      <c r="I11" s="210"/>
      <c r="J11" s="209"/>
      <c r="K11" s="211"/>
    </row>
    <row r="12" spans="2:12" x14ac:dyDescent="0.25">
      <c r="B12" s="332" t="str">
        <f>IF(ISBLANK(Terceirização!B23),"",Terceirização!B23)</f>
        <v/>
      </c>
      <c r="C12" s="333" t="str">
        <f>IF(ISBLANK(Terceirização!C23),"",Terceirização!C23)</f>
        <v/>
      </c>
      <c r="D12" s="333" t="str">
        <f>IF(ISBLANK(Terceirização!D23),"",Terceirização!D23)</f>
        <v/>
      </c>
      <c r="E12" s="334" t="str">
        <f>IF(ISBLANK(Terceirização!I23),"",Terceirização!I23)</f>
        <v/>
      </c>
      <c r="F12" s="335" t="str">
        <f>IF(ISBLANK(Terceirização!J23),"",Terceirização!J23)</f>
        <v/>
      </c>
      <c r="G12" s="383"/>
      <c r="H12" s="209"/>
      <c r="I12" s="210"/>
      <c r="J12" s="209"/>
      <c r="K12" s="211"/>
    </row>
    <row r="13" spans="2:12" x14ac:dyDescent="0.25">
      <c r="B13" s="332" t="str">
        <f>IF(ISBLANK(Terceirização!B24),"",Terceirização!B24)</f>
        <v/>
      </c>
      <c r="C13" s="333" t="str">
        <f>IF(ISBLANK(Terceirização!C24),"",Terceirização!C24)</f>
        <v/>
      </c>
      <c r="D13" s="333" t="str">
        <f>IF(ISBLANK(Terceirização!D24),"",Terceirização!D24)</f>
        <v/>
      </c>
      <c r="E13" s="334" t="str">
        <f>IF(ISBLANK(Terceirização!I24),"",Terceirização!I24)</f>
        <v/>
      </c>
      <c r="F13" s="335" t="str">
        <f>IF(ISBLANK(Terceirização!J24),"",Terceirização!J24)</f>
        <v/>
      </c>
      <c r="G13" s="383"/>
      <c r="H13" s="209"/>
      <c r="I13" s="210"/>
      <c r="J13" s="209"/>
      <c r="K13" s="211"/>
    </row>
    <row r="14" spans="2:12" x14ac:dyDescent="0.25">
      <c r="B14" s="332" t="str">
        <f>IF(ISBLANK(Terceirização!B25),"",Terceirização!B25)</f>
        <v/>
      </c>
      <c r="C14" s="333" t="str">
        <f>IF(ISBLANK(Terceirização!C25),"",Terceirização!C25)</f>
        <v/>
      </c>
      <c r="D14" s="333" t="str">
        <f>IF(ISBLANK(Terceirização!D25),"",Terceirização!D25)</f>
        <v/>
      </c>
      <c r="E14" s="334" t="str">
        <f>IF(ISBLANK(Terceirização!I25),"",Terceirização!I25)</f>
        <v/>
      </c>
      <c r="F14" s="335" t="str">
        <f>IF(ISBLANK(Terceirização!J25),"",Terceirização!J25)</f>
        <v/>
      </c>
      <c r="G14" s="383"/>
      <c r="H14" s="209"/>
      <c r="I14" s="210"/>
      <c r="J14" s="209"/>
      <c r="K14" s="211"/>
    </row>
    <row r="15" spans="2:12" ht="16.5" thickBot="1" x14ac:dyDescent="0.3">
      <c r="B15" s="336" t="str">
        <f>IF(ISBLANK(Terceirização!B26),"",Terceirização!B26)</f>
        <v/>
      </c>
      <c r="C15" s="337" t="str">
        <f>IF(ISBLANK(Terceirização!C26),"",Terceirização!C26)</f>
        <v/>
      </c>
      <c r="D15" s="337" t="str">
        <f>IF(ISBLANK(Terceirização!D26),"",Terceirização!D26)</f>
        <v/>
      </c>
      <c r="E15" s="338" t="str">
        <f>IF(ISBLANK(Terceirização!I26),"",Terceirização!I26)</f>
        <v/>
      </c>
      <c r="F15" s="364" t="str">
        <f>IF(ISBLANK(Terceirização!J26),"",Terceirização!J26)</f>
        <v/>
      </c>
      <c r="G15" s="384"/>
      <c r="H15" s="212"/>
      <c r="I15" s="213"/>
      <c r="J15" s="212"/>
      <c r="K15" s="214"/>
    </row>
    <row r="16" spans="2:12" ht="21.75" thickBot="1" x14ac:dyDescent="0.3">
      <c r="B16" s="764" t="s">
        <v>49</v>
      </c>
      <c r="C16" s="765"/>
      <c r="D16" s="765"/>
      <c r="E16" s="793">
        <f>SUM(E6:E15)</f>
        <v>80152442.320000008</v>
      </c>
      <c r="F16" s="794"/>
      <c r="G16" s="766" t="s">
        <v>49</v>
      </c>
      <c r="H16" s="767"/>
      <c r="I16" s="767"/>
      <c r="J16" s="767"/>
      <c r="K16" s="339">
        <f>SUM(K6:K15)</f>
        <v>0</v>
      </c>
    </row>
    <row r="17" spans="2:11" ht="21" thickBot="1" x14ac:dyDescent="0.3">
      <c r="B17" s="759" t="s">
        <v>48</v>
      </c>
      <c r="C17" s="760"/>
      <c r="D17" s="760"/>
      <c r="E17" s="760"/>
      <c r="F17" s="760"/>
      <c r="G17" s="760"/>
      <c r="H17" s="760"/>
      <c r="I17" s="760"/>
      <c r="J17" s="760"/>
      <c r="K17" s="761"/>
    </row>
    <row r="18" spans="2:11" x14ac:dyDescent="0.25">
      <c r="B18" s="762" t="s">
        <v>0</v>
      </c>
      <c r="C18" s="754" t="s">
        <v>94</v>
      </c>
      <c r="D18" s="754" t="s">
        <v>1</v>
      </c>
      <c r="E18" s="754" t="s">
        <v>95</v>
      </c>
      <c r="F18" s="768" t="s">
        <v>5</v>
      </c>
      <c r="G18" s="756" t="s">
        <v>89</v>
      </c>
      <c r="H18" s="757"/>
      <c r="I18" s="757"/>
      <c r="J18" s="757"/>
      <c r="K18" s="758"/>
    </row>
    <row r="19" spans="2:11" ht="30" x14ac:dyDescent="0.25">
      <c r="B19" s="763"/>
      <c r="C19" s="755"/>
      <c r="D19" s="755"/>
      <c r="E19" s="755"/>
      <c r="F19" s="769"/>
      <c r="G19" s="328" t="s">
        <v>96</v>
      </c>
      <c r="H19" s="329" t="s">
        <v>86</v>
      </c>
      <c r="I19" s="329" t="s">
        <v>97</v>
      </c>
      <c r="J19" s="329" t="s">
        <v>87</v>
      </c>
      <c r="K19" s="330" t="s">
        <v>88</v>
      </c>
    </row>
    <row r="20" spans="2:11" ht="45" x14ac:dyDescent="0.25">
      <c r="B20" s="340" t="s">
        <v>116</v>
      </c>
      <c r="C20" s="341">
        <v>290504</v>
      </c>
      <c r="D20" s="341" t="s">
        <v>341</v>
      </c>
      <c r="E20" s="343">
        <v>622740</v>
      </c>
      <c r="F20" s="344">
        <v>45838</v>
      </c>
      <c r="G20" s="385"/>
      <c r="H20" s="209"/>
      <c r="I20" s="210"/>
      <c r="J20" s="209"/>
      <c r="K20" s="211"/>
    </row>
    <row r="21" spans="2:11" ht="45" x14ac:dyDescent="0.25">
      <c r="B21" s="340" t="s">
        <v>116</v>
      </c>
      <c r="C21" s="341">
        <v>290548</v>
      </c>
      <c r="D21" s="341" t="s">
        <v>349</v>
      </c>
      <c r="E21" s="343">
        <v>235548.76</v>
      </c>
      <c r="F21" s="344">
        <v>45838</v>
      </c>
      <c r="G21" s="385"/>
      <c r="H21" s="209"/>
      <c r="I21" s="210"/>
      <c r="J21" s="209"/>
      <c r="K21" s="211"/>
    </row>
    <row r="22" spans="2:11" ht="45" x14ac:dyDescent="0.25">
      <c r="B22" s="340" t="s">
        <v>116</v>
      </c>
      <c r="C22" s="341">
        <v>290608</v>
      </c>
      <c r="D22" s="341" t="s">
        <v>353</v>
      </c>
      <c r="E22" s="345">
        <v>372658</v>
      </c>
      <c r="F22" s="344">
        <v>45838</v>
      </c>
      <c r="G22" s="385"/>
      <c r="H22" s="209"/>
      <c r="I22" s="210"/>
      <c r="J22" s="209"/>
      <c r="K22" s="211"/>
    </row>
    <row r="23" spans="2:11" ht="30" x14ac:dyDescent="0.25">
      <c r="B23" s="340" t="s">
        <v>117</v>
      </c>
      <c r="C23" s="341">
        <v>290936</v>
      </c>
      <c r="D23" s="341" t="s">
        <v>393</v>
      </c>
      <c r="E23" s="343">
        <v>150000</v>
      </c>
      <c r="F23" s="344">
        <v>45838</v>
      </c>
      <c r="G23" s="385"/>
      <c r="H23" s="209"/>
      <c r="I23" s="210"/>
      <c r="J23" s="209"/>
      <c r="K23" s="211"/>
    </row>
    <row r="24" spans="2:11" ht="30" x14ac:dyDescent="0.25">
      <c r="B24" s="340" t="s">
        <v>117</v>
      </c>
      <c r="C24" s="341">
        <v>290943</v>
      </c>
      <c r="D24" s="341" t="s">
        <v>392</v>
      </c>
      <c r="E24" s="343">
        <v>54000</v>
      </c>
      <c r="F24" s="344">
        <v>45838</v>
      </c>
      <c r="G24" s="385"/>
      <c r="H24" s="209"/>
      <c r="I24" s="210"/>
      <c r="J24" s="209"/>
      <c r="K24" s="211"/>
    </row>
    <row r="25" spans="2:11" ht="30" x14ac:dyDescent="0.25">
      <c r="B25" s="340" t="s">
        <v>117</v>
      </c>
      <c r="C25" s="341">
        <v>290966</v>
      </c>
      <c r="D25" s="341" t="s">
        <v>394</v>
      </c>
      <c r="E25" s="343">
        <v>23950</v>
      </c>
      <c r="F25" s="344">
        <v>45838</v>
      </c>
      <c r="G25" s="385"/>
      <c r="H25" s="209"/>
      <c r="I25" s="210"/>
      <c r="J25" s="209"/>
      <c r="K25" s="211"/>
    </row>
    <row r="26" spans="2:11" ht="45" x14ac:dyDescent="0.25">
      <c r="B26" s="340" t="s">
        <v>116</v>
      </c>
      <c r="C26" s="341">
        <v>291158</v>
      </c>
      <c r="D26" s="341" t="s">
        <v>405</v>
      </c>
      <c r="E26" s="343">
        <v>400733.19</v>
      </c>
      <c r="F26" s="344">
        <v>45777</v>
      </c>
      <c r="G26" s="385"/>
      <c r="H26" s="209"/>
      <c r="I26" s="210"/>
      <c r="J26" s="209"/>
      <c r="K26" s="211"/>
    </row>
    <row r="27" spans="2:11" ht="30" x14ac:dyDescent="0.25">
      <c r="B27" s="340" t="s">
        <v>125</v>
      </c>
      <c r="C27" s="341">
        <v>293624</v>
      </c>
      <c r="D27" s="341" t="s">
        <v>471</v>
      </c>
      <c r="E27" s="343">
        <v>2412</v>
      </c>
      <c r="F27" s="344">
        <v>45807</v>
      </c>
      <c r="G27" s="385"/>
      <c r="H27" s="209"/>
      <c r="I27" s="210"/>
      <c r="J27" s="209"/>
      <c r="K27" s="211"/>
    </row>
    <row r="28" spans="2:11" ht="60" x14ac:dyDescent="0.25">
      <c r="B28" s="340" t="s">
        <v>118</v>
      </c>
      <c r="C28" s="341">
        <v>289629</v>
      </c>
      <c r="D28" s="341" t="s">
        <v>279</v>
      </c>
      <c r="E28" s="343">
        <v>244304.53</v>
      </c>
      <c r="F28" s="344">
        <v>45838</v>
      </c>
      <c r="G28" s="385"/>
      <c r="H28" s="209"/>
      <c r="I28" s="210"/>
      <c r="J28" s="209"/>
      <c r="K28" s="211"/>
    </row>
    <row r="29" spans="2:11" ht="45" x14ac:dyDescent="0.25">
      <c r="B29" s="340" t="s">
        <v>116</v>
      </c>
      <c r="C29" s="341">
        <v>290407</v>
      </c>
      <c r="D29" s="341" t="s">
        <v>330</v>
      </c>
      <c r="E29" s="343">
        <v>333165.90000000002</v>
      </c>
      <c r="F29" s="344">
        <v>45838</v>
      </c>
      <c r="G29" s="385"/>
      <c r="H29" s="209"/>
      <c r="I29" s="210"/>
      <c r="J29" s="209"/>
      <c r="K29" s="211"/>
    </row>
    <row r="30" spans="2:11" ht="45" x14ac:dyDescent="0.25">
      <c r="B30" s="340" t="s">
        <v>116</v>
      </c>
      <c r="C30" s="341">
        <v>290494</v>
      </c>
      <c r="D30" s="341" t="s">
        <v>339</v>
      </c>
      <c r="E30" s="343">
        <v>599387.25</v>
      </c>
      <c r="F30" s="344">
        <v>45808</v>
      </c>
      <c r="G30" s="385"/>
      <c r="H30" s="209"/>
      <c r="I30" s="210"/>
      <c r="J30" s="209"/>
      <c r="K30" s="211"/>
    </row>
    <row r="31" spans="2:11" ht="30" x14ac:dyDescent="0.25">
      <c r="B31" s="340" t="s">
        <v>125</v>
      </c>
      <c r="C31" s="341">
        <v>294627</v>
      </c>
      <c r="D31" s="341" t="s">
        <v>424</v>
      </c>
      <c r="E31" s="343">
        <v>1820</v>
      </c>
      <c r="F31" s="344">
        <v>45807</v>
      </c>
      <c r="G31" s="385"/>
      <c r="H31" s="209"/>
      <c r="I31" s="210"/>
      <c r="J31" s="209"/>
      <c r="K31" s="211"/>
    </row>
    <row r="32" spans="2:11" ht="30" x14ac:dyDescent="0.25">
      <c r="B32" s="340" t="s">
        <v>143</v>
      </c>
      <c r="C32" s="341">
        <v>290621</v>
      </c>
      <c r="D32" s="341" t="s">
        <v>355</v>
      </c>
      <c r="E32" s="343">
        <v>51895</v>
      </c>
      <c r="F32" s="344">
        <v>45838</v>
      </c>
      <c r="G32" s="385"/>
      <c r="H32" s="209"/>
      <c r="I32" s="210"/>
      <c r="J32" s="209"/>
      <c r="K32" s="211"/>
    </row>
    <row r="33" spans="2:11" ht="30" x14ac:dyDescent="0.25">
      <c r="B33" s="340" t="s">
        <v>621</v>
      </c>
      <c r="C33" s="341">
        <v>313162</v>
      </c>
      <c r="D33" s="341" t="s">
        <v>357</v>
      </c>
      <c r="E33" s="343">
        <v>100000</v>
      </c>
      <c r="F33" s="344">
        <v>45838</v>
      </c>
      <c r="G33" s="385"/>
      <c r="H33" s="209"/>
      <c r="I33" s="210"/>
      <c r="J33" s="209"/>
      <c r="K33" s="211"/>
    </row>
    <row r="34" spans="2:11" ht="30" x14ac:dyDescent="0.25">
      <c r="B34" s="340" t="s">
        <v>622</v>
      </c>
      <c r="C34" s="341">
        <v>313162</v>
      </c>
      <c r="D34" s="341" t="s">
        <v>357</v>
      </c>
      <c r="E34" s="343">
        <v>50000</v>
      </c>
      <c r="F34" s="344">
        <v>45838</v>
      </c>
      <c r="G34" s="385"/>
      <c r="H34" s="209"/>
      <c r="I34" s="210"/>
      <c r="J34" s="209"/>
      <c r="K34" s="211"/>
    </row>
    <row r="35" spans="2:11" x14ac:dyDescent="0.25">
      <c r="B35" s="340" t="s">
        <v>623</v>
      </c>
      <c r="C35" s="341">
        <v>313162</v>
      </c>
      <c r="D35" s="341" t="s">
        <v>357</v>
      </c>
      <c r="E35" s="343">
        <v>10000</v>
      </c>
      <c r="F35" s="344">
        <v>45838</v>
      </c>
      <c r="G35" s="385"/>
      <c r="H35" s="209"/>
      <c r="I35" s="210"/>
      <c r="J35" s="209"/>
      <c r="K35" s="211"/>
    </row>
    <row r="36" spans="2:11" ht="30" x14ac:dyDescent="0.25">
      <c r="B36" s="340" t="s">
        <v>624</v>
      </c>
      <c r="C36" s="341">
        <v>313162</v>
      </c>
      <c r="D36" s="341" t="s">
        <v>357</v>
      </c>
      <c r="E36" s="343">
        <v>300000</v>
      </c>
      <c r="F36" s="344">
        <v>45838</v>
      </c>
      <c r="G36" s="385"/>
      <c r="H36" s="209"/>
      <c r="I36" s="210"/>
      <c r="J36" s="209"/>
      <c r="K36" s="211"/>
    </row>
    <row r="37" spans="2:11" x14ac:dyDescent="0.25">
      <c r="B37" s="340" t="s">
        <v>625</v>
      </c>
      <c r="C37" s="341">
        <v>313162</v>
      </c>
      <c r="D37" s="341" t="s">
        <v>357</v>
      </c>
      <c r="E37" s="343">
        <v>40000</v>
      </c>
      <c r="F37" s="344">
        <v>45838</v>
      </c>
      <c r="G37" s="385"/>
      <c r="H37" s="209"/>
      <c r="I37" s="210"/>
      <c r="J37" s="209"/>
      <c r="K37" s="211"/>
    </row>
    <row r="38" spans="2:11" ht="30" x14ac:dyDescent="0.25">
      <c r="B38" s="340" t="s">
        <v>626</v>
      </c>
      <c r="C38" s="341">
        <v>313175</v>
      </c>
      <c r="D38" s="341" t="s">
        <v>119</v>
      </c>
      <c r="E38" s="343">
        <v>70000</v>
      </c>
      <c r="F38" s="344">
        <v>45838</v>
      </c>
      <c r="G38" s="385"/>
      <c r="H38" s="209"/>
      <c r="I38" s="210"/>
      <c r="J38" s="209"/>
      <c r="K38" s="211"/>
    </row>
    <row r="39" spans="2:11" ht="30" x14ac:dyDescent="0.25">
      <c r="B39" s="340" t="s">
        <v>125</v>
      </c>
      <c r="C39" s="341">
        <v>294616</v>
      </c>
      <c r="D39" s="341" t="s">
        <v>420</v>
      </c>
      <c r="E39" s="343">
        <v>4727.17</v>
      </c>
      <c r="F39" s="344">
        <v>45838</v>
      </c>
      <c r="G39" s="385"/>
      <c r="H39" s="209"/>
      <c r="I39" s="210"/>
      <c r="J39" s="209"/>
      <c r="K39" s="211"/>
    </row>
    <row r="40" spans="2:11" ht="45" x14ac:dyDescent="0.25">
      <c r="B40" s="340" t="s">
        <v>620</v>
      </c>
      <c r="C40" s="341">
        <v>303020</v>
      </c>
      <c r="D40" s="341" t="s">
        <v>699</v>
      </c>
      <c r="E40" s="343">
        <v>492177.95</v>
      </c>
      <c r="F40" s="344">
        <v>45838</v>
      </c>
      <c r="G40" s="385"/>
      <c r="H40" s="209"/>
      <c r="I40" s="210"/>
      <c r="J40" s="209"/>
      <c r="K40" s="211"/>
    </row>
    <row r="41" spans="2:11" ht="30" x14ac:dyDescent="0.25">
      <c r="B41" s="340" t="s">
        <v>140</v>
      </c>
      <c r="C41" s="341">
        <v>302667</v>
      </c>
      <c r="D41" s="341" t="s">
        <v>722</v>
      </c>
      <c r="E41" s="343">
        <v>17576</v>
      </c>
      <c r="F41" s="344">
        <v>45838</v>
      </c>
      <c r="G41" s="385"/>
      <c r="H41" s="209"/>
      <c r="I41" s="210"/>
      <c r="J41" s="209"/>
      <c r="K41" s="211"/>
    </row>
    <row r="42" spans="2:11" x14ac:dyDescent="0.25">
      <c r="B42" s="340" t="s">
        <v>140</v>
      </c>
      <c r="C42" s="341">
        <v>302670</v>
      </c>
      <c r="D42" s="341" t="s">
        <v>724</v>
      </c>
      <c r="E42" s="343">
        <v>40000</v>
      </c>
      <c r="F42" s="344">
        <v>45838</v>
      </c>
      <c r="G42" s="385"/>
      <c r="H42" s="209"/>
      <c r="I42" s="210"/>
      <c r="J42" s="209"/>
      <c r="K42" s="211"/>
    </row>
    <row r="43" spans="2:11" x14ac:dyDescent="0.25">
      <c r="B43" s="340" t="s">
        <v>140</v>
      </c>
      <c r="C43" s="341">
        <v>302672</v>
      </c>
      <c r="D43" s="341" t="s">
        <v>725</v>
      </c>
      <c r="E43" s="343">
        <v>124.8</v>
      </c>
      <c r="F43" s="344">
        <v>45838</v>
      </c>
      <c r="G43" s="385"/>
      <c r="H43" s="209"/>
      <c r="I43" s="210"/>
      <c r="J43" s="209"/>
      <c r="K43" s="211"/>
    </row>
    <row r="44" spans="2:11" x14ac:dyDescent="0.25">
      <c r="B44" s="340" t="s">
        <v>140</v>
      </c>
      <c r="C44" s="341">
        <v>313168</v>
      </c>
      <c r="D44" s="341" t="s">
        <v>720</v>
      </c>
      <c r="E44" s="343">
        <v>40000</v>
      </c>
      <c r="F44" s="344">
        <v>45838</v>
      </c>
      <c r="G44" s="385"/>
      <c r="H44" s="209"/>
      <c r="I44" s="210"/>
      <c r="J44" s="209"/>
      <c r="K44" s="211"/>
    </row>
    <row r="45" spans="2:11" ht="30" x14ac:dyDescent="0.25">
      <c r="B45" s="340" t="s">
        <v>155</v>
      </c>
      <c r="C45" s="341">
        <v>291167</v>
      </c>
      <c r="D45" s="341" t="s">
        <v>407</v>
      </c>
      <c r="E45" s="343">
        <v>249096</v>
      </c>
      <c r="F45" s="344">
        <v>45838</v>
      </c>
      <c r="G45" s="385"/>
      <c r="H45" s="209"/>
      <c r="I45" s="210"/>
      <c r="J45" s="209"/>
      <c r="K45" s="211"/>
    </row>
    <row r="46" spans="2:11" ht="30" x14ac:dyDescent="0.25">
      <c r="B46" s="340" t="s">
        <v>125</v>
      </c>
      <c r="C46" s="341">
        <v>294580</v>
      </c>
      <c r="D46" s="341" t="s">
        <v>412</v>
      </c>
      <c r="E46" s="343">
        <v>725.92</v>
      </c>
      <c r="F46" s="344">
        <v>45838</v>
      </c>
      <c r="G46" s="385"/>
      <c r="H46" s="209"/>
      <c r="I46" s="210"/>
      <c r="J46" s="209"/>
      <c r="K46" s="211"/>
    </row>
    <row r="47" spans="2:11" ht="30" x14ac:dyDescent="0.25">
      <c r="B47" s="340" t="s">
        <v>125</v>
      </c>
      <c r="C47" s="341">
        <v>294595</v>
      </c>
      <c r="D47" s="341" t="s">
        <v>414</v>
      </c>
      <c r="E47" s="343">
        <v>7878.6239999999998</v>
      </c>
      <c r="F47" s="344">
        <v>45838</v>
      </c>
      <c r="G47" s="385"/>
      <c r="H47" s="209"/>
      <c r="I47" s="210"/>
      <c r="J47" s="209"/>
      <c r="K47" s="211"/>
    </row>
    <row r="48" spans="2:11" ht="30" x14ac:dyDescent="0.25">
      <c r="B48" s="340" t="s">
        <v>125</v>
      </c>
      <c r="C48" s="341">
        <v>294613</v>
      </c>
      <c r="D48" s="341" t="s">
        <v>417</v>
      </c>
      <c r="E48" s="343">
        <v>4487.12</v>
      </c>
      <c r="F48" s="344">
        <v>45838</v>
      </c>
      <c r="G48" s="385"/>
      <c r="H48" s="209"/>
      <c r="I48" s="210"/>
      <c r="J48" s="209"/>
      <c r="K48" s="211"/>
    </row>
    <row r="49" spans="2:11" ht="30" x14ac:dyDescent="0.25">
      <c r="B49" s="340" t="s">
        <v>117</v>
      </c>
      <c r="C49" s="341">
        <v>316650</v>
      </c>
      <c r="D49" s="341" t="s">
        <v>885</v>
      </c>
      <c r="E49" s="343">
        <v>124548</v>
      </c>
      <c r="F49" s="344">
        <v>45838</v>
      </c>
      <c r="G49" s="385"/>
      <c r="H49" s="209"/>
      <c r="I49" s="210"/>
      <c r="J49" s="209"/>
      <c r="K49" s="211"/>
    </row>
    <row r="50" spans="2:11" x14ac:dyDescent="0.25">
      <c r="B50" s="340"/>
      <c r="C50" s="341"/>
      <c r="D50" s="413"/>
      <c r="E50" s="343"/>
      <c r="F50" s="344"/>
      <c r="G50" s="385"/>
      <c r="H50" s="209"/>
      <c r="I50" s="210"/>
      <c r="J50" s="209"/>
      <c r="K50" s="211"/>
    </row>
    <row r="51" spans="2:11" x14ac:dyDescent="0.25">
      <c r="B51" s="340"/>
      <c r="C51" s="341"/>
      <c r="D51" s="413"/>
      <c r="E51" s="343"/>
      <c r="F51" s="344"/>
      <c r="G51" s="385"/>
      <c r="H51" s="209"/>
      <c r="I51" s="210"/>
      <c r="J51" s="209"/>
      <c r="K51" s="211"/>
    </row>
    <row r="52" spans="2:11" x14ac:dyDescent="0.25">
      <c r="B52" s="340" t="str">
        <f>IF(ISBLANK('TI - Aquisições'!B57),"",'TI - Aquisições'!B57)</f>
        <v/>
      </c>
      <c r="C52" s="341" t="str">
        <f>IF(ISBLANK('TI - Aquisições'!C57),"",'TI - Aquisições'!C57)</f>
        <v/>
      </c>
      <c r="D52" s="413" t="str">
        <f>IF(ISBLANK('TI - Aquisições'!D57),"",'TI - Aquisições'!D57)</f>
        <v/>
      </c>
      <c r="E52" s="343" t="str">
        <f>IF(ISBLANK('TI - Aquisições'!I57),"",'TI - Aquisições'!I57)</f>
        <v/>
      </c>
      <c r="F52" s="344" t="str">
        <f>IF(ISBLANK('TI - Aquisições'!J57),"",'TI - Aquisições'!J57)</f>
        <v/>
      </c>
      <c r="G52" s="385"/>
      <c r="H52" s="209"/>
      <c r="I52" s="210"/>
      <c r="J52" s="209"/>
      <c r="K52" s="211"/>
    </row>
    <row r="53" spans="2:11" x14ac:dyDescent="0.25">
      <c r="B53" s="340" t="str">
        <f>IF(ISBLANK('TI - Aquisições'!B58),"",'TI - Aquisições'!B58)</f>
        <v/>
      </c>
      <c r="C53" s="341" t="str">
        <f>IF(ISBLANK('TI - Aquisições'!C58),"",'TI - Aquisições'!C58)</f>
        <v/>
      </c>
      <c r="D53" s="341" t="str">
        <f>IF(ISBLANK('TI - Aquisições'!D58),"",'TI - Aquisições'!D58)</f>
        <v/>
      </c>
      <c r="E53" s="343" t="str">
        <f>IF(ISBLANK('TI - Aquisições'!I58),"",'TI - Aquisições'!I58)</f>
        <v/>
      </c>
      <c r="F53" s="344" t="str">
        <f>IF(ISBLANK('TI - Aquisições'!J58),"",'TI - Aquisições'!J58)</f>
        <v/>
      </c>
      <c r="G53" s="385"/>
      <c r="H53" s="209"/>
      <c r="I53" s="210"/>
      <c r="J53" s="209"/>
      <c r="K53" s="211"/>
    </row>
    <row r="54" spans="2:11" x14ac:dyDescent="0.25">
      <c r="B54" s="340" t="str">
        <f>IF(ISBLANK('TI - Aquisições'!B59),"",'TI - Aquisições'!B59)</f>
        <v/>
      </c>
      <c r="C54" s="341" t="str">
        <f>IF(ISBLANK('TI - Aquisições'!C59),"",'TI - Aquisições'!C59)</f>
        <v/>
      </c>
      <c r="D54" s="341" t="str">
        <f>IF(ISBLANK('TI - Aquisições'!D59),"",'TI - Aquisições'!D59)</f>
        <v/>
      </c>
      <c r="E54" s="343" t="str">
        <f>IF(ISBLANK('TI - Aquisições'!I59),"",'TI - Aquisições'!I59)</f>
        <v/>
      </c>
      <c r="F54" s="344" t="str">
        <f>IF(ISBLANK('TI - Aquisições'!J59),"",'TI - Aquisições'!J59)</f>
        <v/>
      </c>
      <c r="G54" s="385"/>
      <c r="H54" s="209"/>
      <c r="I54" s="210"/>
      <c r="J54" s="209"/>
      <c r="K54" s="211"/>
    </row>
    <row r="55" spans="2:11" x14ac:dyDescent="0.25">
      <c r="B55" s="340" t="str">
        <f>IF(ISBLANK('TI - Aquisições'!B60),"",'TI - Aquisições'!B60)</f>
        <v/>
      </c>
      <c r="C55" s="341" t="str">
        <f>IF(ISBLANK('TI - Aquisições'!C60),"",'TI - Aquisições'!C60)</f>
        <v/>
      </c>
      <c r="D55" s="341" t="str">
        <f>IF(ISBLANK('TI - Aquisições'!D60),"",'TI - Aquisições'!D60)</f>
        <v/>
      </c>
      <c r="E55" s="345" t="str">
        <f>IF(ISBLANK('TI - Aquisições'!I60),"",'TI - Aquisições'!I60)</f>
        <v/>
      </c>
      <c r="F55" s="344" t="str">
        <f>IF(ISBLANK('TI - Aquisições'!J60),"",'TI - Aquisições'!J60)</f>
        <v/>
      </c>
      <c r="G55" s="385"/>
      <c r="H55" s="209"/>
      <c r="I55" s="210"/>
      <c r="J55" s="209"/>
      <c r="K55" s="211"/>
    </row>
    <row r="56" spans="2:11" x14ac:dyDescent="0.25">
      <c r="B56" s="347" t="str">
        <f>IF(ISBLANK('TI - Aquisições'!B61),"",'TI - Aquisições'!B61)</f>
        <v/>
      </c>
      <c r="C56" s="348" t="str">
        <f>IF(ISBLANK('TI - Aquisições'!C61),"",'TI - Aquisições'!C61)</f>
        <v/>
      </c>
      <c r="D56" s="348" t="str">
        <f>IF(ISBLANK('TI - Aquisições'!D61),"",'TI - Aquisições'!D61)</f>
        <v/>
      </c>
      <c r="E56" s="349" t="str">
        <f>IF(ISBLANK('TI - Aquisições'!I61),"",'TI - Aquisições'!I61)</f>
        <v/>
      </c>
      <c r="F56" s="350" t="str">
        <f>IF(ISBLANK('TI - Aquisições'!J61),"",'TI - Aquisições'!J61)</f>
        <v/>
      </c>
      <c r="G56" s="386"/>
      <c r="H56" s="217"/>
      <c r="I56" s="218"/>
      <c r="J56" s="217"/>
      <c r="K56" s="219"/>
    </row>
    <row r="57" spans="2:11" ht="16.5" thickBot="1" x14ac:dyDescent="0.3">
      <c r="B57" s="351" t="str">
        <f>IF(ISBLANK('TI - Aquisições'!B62),"",'TI - Aquisições'!B62)</f>
        <v/>
      </c>
      <c r="C57" s="352" t="str">
        <f>IF(ISBLANK('TI - Aquisições'!C62),"",'TI - Aquisições'!C62)</f>
        <v/>
      </c>
      <c r="D57" s="352" t="str">
        <f>IF(ISBLANK('TI - Aquisições'!D62),"",'TI - Aquisições'!D62)</f>
        <v/>
      </c>
      <c r="E57" s="353" t="str">
        <f>IF(ISBLANK('TI - Aquisições'!I62),"",'TI - Aquisições'!I62)</f>
        <v/>
      </c>
      <c r="F57" s="354" t="str">
        <f>IF(ISBLANK('TI - Aquisições'!J62),"",'TI - Aquisições'!J62)</f>
        <v/>
      </c>
      <c r="G57" s="387"/>
      <c r="H57" s="212"/>
      <c r="I57" s="213"/>
      <c r="J57" s="212"/>
      <c r="K57" s="214"/>
    </row>
    <row r="58" spans="2:11" ht="21.75" thickBot="1" x14ac:dyDescent="0.3">
      <c r="B58" s="764" t="s">
        <v>50</v>
      </c>
      <c r="C58" s="765"/>
      <c r="D58" s="765"/>
      <c r="E58" s="791">
        <f>SUM(E20:E57)</f>
        <v>4643956.2139999997</v>
      </c>
      <c r="F58" s="792"/>
      <c r="G58" s="766" t="s">
        <v>50</v>
      </c>
      <c r="H58" s="767"/>
      <c r="I58" s="767"/>
      <c r="J58" s="767"/>
      <c r="K58" s="339">
        <f>SUM(K20:K57)</f>
        <v>0</v>
      </c>
    </row>
    <row r="59" spans="2:11" ht="21" thickBot="1" x14ac:dyDescent="0.3">
      <c r="B59" s="759" t="s">
        <v>51</v>
      </c>
      <c r="C59" s="760"/>
      <c r="D59" s="760"/>
      <c r="E59" s="760"/>
      <c r="F59" s="760"/>
      <c r="G59" s="760"/>
      <c r="H59" s="760"/>
      <c r="I59" s="760"/>
      <c r="J59" s="760"/>
      <c r="K59" s="761"/>
    </row>
    <row r="60" spans="2:11" x14ac:dyDescent="0.25">
      <c r="B60" s="762" t="s">
        <v>0</v>
      </c>
      <c r="C60" s="754" t="s">
        <v>94</v>
      </c>
      <c r="D60" s="754" t="s">
        <v>1</v>
      </c>
      <c r="E60" s="754" t="s">
        <v>95</v>
      </c>
      <c r="F60" s="768" t="s">
        <v>5</v>
      </c>
      <c r="G60" s="756" t="s">
        <v>89</v>
      </c>
      <c r="H60" s="757"/>
      <c r="I60" s="757"/>
      <c r="J60" s="757"/>
      <c r="K60" s="758"/>
    </row>
    <row r="61" spans="2:11" ht="30" x14ac:dyDescent="0.25">
      <c r="B61" s="763"/>
      <c r="C61" s="755"/>
      <c r="D61" s="755"/>
      <c r="E61" s="755"/>
      <c r="F61" s="769"/>
      <c r="G61" s="328" t="s">
        <v>96</v>
      </c>
      <c r="H61" s="329" t="s">
        <v>86</v>
      </c>
      <c r="I61" s="329" t="s">
        <v>97</v>
      </c>
      <c r="J61" s="329" t="s">
        <v>87</v>
      </c>
      <c r="K61" s="330" t="s">
        <v>88</v>
      </c>
    </row>
    <row r="62" spans="2:11" ht="45" x14ac:dyDescent="0.25">
      <c r="B62" s="332" t="s">
        <v>116</v>
      </c>
      <c r="C62" s="333">
        <v>290539</v>
      </c>
      <c r="D62" s="333" t="s">
        <v>345</v>
      </c>
      <c r="E62" s="356">
        <v>150000</v>
      </c>
      <c r="F62" s="335">
        <v>45838</v>
      </c>
      <c r="G62" s="383"/>
      <c r="H62" s="209"/>
      <c r="I62" s="210"/>
      <c r="J62" s="209"/>
      <c r="K62" s="211"/>
    </row>
    <row r="63" spans="2:11" ht="90" x14ac:dyDescent="0.25">
      <c r="B63" s="332" t="s">
        <v>118</v>
      </c>
      <c r="C63" s="333">
        <v>290992</v>
      </c>
      <c r="D63" s="333" t="s">
        <v>397</v>
      </c>
      <c r="E63" s="356">
        <v>2417</v>
      </c>
      <c r="F63" s="335">
        <v>45762</v>
      </c>
      <c r="G63" s="383"/>
      <c r="H63" s="209"/>
      <c r="I63" s="210"/>
      <c r="J63" s="209"/>
      <c r="K63" s="211"/>
    </row>
    <row r="64" spans="2:11" ht="60" x14ac:dyDescent="0.25">
      <c r="B64" s="332" t="s">
        <v>118</v>
      </c>
      <c r="C64" s="333">
        <v>291142</v>
      </c>
      <c r="D64" s="333" t="s">
        <v>401</v>
      </c>
      <c r="E64" s="356">
        <v>25265.08</v>
      </c>
      <c r="F64" s="335">
        <v>45775</v>
      </c>
      <c r="G64" s="383"/>
      <c r="H64" s="209"/>
      <c r="I64" s="210"/>
      <c r="J64" s="209"/>
      <c r="K64" s="211"/>
    </row>
    <row r="65" spans="2:11" ht="105" x14ac:dyDescent="0.25">
      <c r="B65" s="340" t="s">
        <v>117</v>
      </c>
      <c r="C65" s="341">
        <v>290202</v>
      </c>
      <c r="D65" s="341" t="s">
        <v>313</v>
      </c>
      <c r="E65" s="345">
        <v>23273.54</v>
      </c>
      <c r="F65" s="344">
        <v>45790</v>
      </c>
      <c r="G65" s="385"/>
      <c r="H65" s="209"/>
      <c r="I65" s="210"/>
      <c r="J65" s="209"/>
      <c r="K65" s="211"/>
    </row>
    <row r="66" spans="2:11" ht="45" x14ac:dyDescent="0.25">
      <c r="B66" s="332" t="s">
        <v>116</v>
      </c>
      <c r="C66" s="333">
        <v>289944</v>
      </c>
      <c r="D66" s="333" t="s">
        <v>299</v>
      </c>
      <c r="E66" s="356">
        <v>20094.43</v>
      </c>
      <c r="F66" s="335">
        <v>45804</v>
      </c>
      <c r="G66" s="383"/>
      <c r="H66" s="540"/>
      <c r="I66" s="537"/>
      <c r="J66" s="209"/>
      <c r="K66" s="211"/>
    </row>
    <row r="67" spans="2:11" ht="45" x14ac:dyDescent="0.25">
      <c r="B67" s="332" t="s">
        <v>118</v>
      </c>
      <c r="C67" s="333">
        <v>290969</v>
      </c>
      <c r="D67" s="333" t="s">
        <v>395</v>
      </c>
      <c r="E67" s="356">
        <v>2417</v>
      </c>
      <c r="F67" s="335">
        <v>45809</v>
      </c>
      <c r="G67" s="383"/>
      <c r="H67" s="209"/>
      <c r="I67" s="210"/>
      <c r="J67" s="209"/>
      <c r="K67" s="211"/>
    </row>
    <row r="68" spans="2:11" ht="45" x14ac:dyDescent="0.25">
      <c r="B68" s="332" t="s">
        <v>117</v>
      </c>
      <c r="C68" s="333">
        <v>319230</v>
      </c>
      <c r="D68" s="333" t="s">
        <v>772</v>
      </c>
      <c r="E68" s="334">
        <v>3826280.41</v>
      </c>
      <c r="F68" s="335">
        <v>46537</v>
      </c>
      <c r="G68" s="383"/>
      <c r="H68" s="209"/>
      <c r="I68" s="210"/>
      <c r="J68" s="209"/>
      <c r="K68" s="211"/>
    </row>
    <row r="69" spans="2:11" ht="60" x14ac:dyDescent="0.25">
      <c r="B69" s="340" t="s">
        <v>118</v>
      </c>
      <c r="C69" s="341">
        <v>289629</v>
      </c>
      <c r="D69" s="341" t="s">
        <v>279</v>
      </c>
      <c r="E69" s="345">
        <v>18071.91</v>
      </c>
      <c r="F69" s="344">
        <v>45838</v>
      </c>
      <c r="G69" s="385"/>
      <c r="H69" s="209"/>
      <c r="I69" s="210"/>
      <c r="J69" s="209"/>
      <c r="K69" s="211"/>
    </row>
    <row r="70" spans="2:11" x14ac:dyDescent="0.25">
      <c r="B70" s="332"/>
      <c r="C70" s="333"/>
      <c r="D70" s="333"/>
      <c r="E70" s="356"/>
      <c r="F70" s="335"/>
      <c r="G70" s="383"/>
      <c r="H70" s="209"/>
      <c r="I70" s="210"/>
      <c r="J70" s="209"/>
      <c r="K70" s="211"/>
    </row>
    <row r="71" spans="2:11" x14ac:dyDescent="0.25">
      <c r="B71" s="340"/>
      <c r="C71" s="341"/>
      <c r="D71" s="413"/>
      <c r="E71" s="345"/>
      <c r="F71" s="344"/>
      <c r="G71" s="385"/>
      <c r="H71" s="209"/>
      <c r="I71" s="210"/>
      <c r="J71" s="209"/>
      <c r="K71" s="211"/>
    </row>
    <row r="72" spans="2:11" x14ac:dyDescent="0.25">
      <c r="B72" s="340" t="str">
        <f>IF(ISBLANK('TI - Serviços'!B32),"",'TI - Serviços'!B32)</f>
        <v/>
      </c>
      <c r="C72" s="341" t="str">
        <f>IF(ISBLANK('TI - Serviços'!C32),"",'TI - Serviços'!C32)</f>
        <v/>
      </c>
      <c r="D72" s="413" t="str">
        <f>IF(ISBLANK('TI - Serviços'!D32),"",'TI - Serviços'!D32)</f>
        <v/>
      </c>
      <c r="E72" s="345" t="str">
        <f>IF(ISBLANK('TI - Serviços'!I32),"",'TI - Serviços'!I32)</f>
        <v/>
      </c>
      <c r="F72" s="344" t="str">
        <f>IF(ISBLANK('TI - Serviços'!J32),"",'TI - Serviços'!J32)</f>
        <v/>
      </c>
      <c r="G72" s="385"/>
      <c r="H72" s="209"/>
      <c r="I72" s="210"/>
      <c r="J72" s="209"/>
      <c r="K72" s="211"/>
    </row>
    <row r="73" spans="2:11" x14ac:dyDescent="0.25">
      <c r="B73" s="340" t="str">
        <f>IF(ISBLANK('TI - Serviços'!B33),"",'TI - Serviços'!B33)</f>
        <v/>
      </c>
      <c r="C73" s="341" t="str">
        <f>IF(ISBLANK('TI - Serviços'!C33),"",'TI - Serviços'!C33)</f>
        <v/>
      </c>
      <c r="D73" s="413" t="str">
        <f>IF(ISBLANK('TI - Serviços'!D33),"",'TI - Serviços'!D33)</f>
        <v/>
      </c>
      <c r="E73" s="345" t="str">
        <f>IF(ISBLANK('TI - Serviços'!I33),"",'TI - Serviços'!I33)</f>
        <v/>
      </c>
      <c r="F73" s="344" t="str">
        <f>IF(ISBLANK('TI - Serviços'!J33),"",'TI - Serviços'!J33)</f>
        <v/>
      </c>
      <c r="G73" s="385"/>
      <c r="H73" s="209"/>
      <c r="I73" s="210"/>
      <c r="J73" s="209"/>
      <c r="K73" s="211"/>
    </row>
    <row r="74" spans="2:11" x14ac:dyDescent="0.25">
      <c r="B74" s="332" t="str">
        <f>IF(ISBLANK('TI - Serviços'!B34),"",'TI - Serviços'!B34)</f>
        <v/>
      </c>
      <c r="C74" s="333" t="str">
        <f>IF(ISBLANK('TI - Serviços'!C34),"",'TI - Serviços'!C34)</f>
        <v/>
      </c>
      <c r="D74" s="333" t="str">
        <f>IF(ISBLANK('TI - Serviços'!D34),"",'TI - Serviços'!D34)</f>
        <v/>
      </c>
      <c r="E74" s="356" t="str">
        <f>IF(ISBLANK('TI - Serviços'!I34),"",'TI - Serviços'!I34)</f>
        <v/>
      </c>
      <c r="F74" s="335" t="str">
        <f>IF(ISBLANK('TI - Serviços'!J34),"",'TI - Serviços'!J34)</f>
        <v/>
      </c>
      <c r="G74" s="383"/>
      <c r="H74" s="209"/>
      <c r="I74" s="210"/>
      <c r="J74" s="209"/>
      <c r="K74" s="211"/>
    </row>
    <row r="75" spans="2:11" x14ac:dyDescent="0.25">
      <c r="B75" s="403" t="str">
        <f>IF(ISBLANK('TI - Serviços'!B35),"",'TI - Serviços'!B35)</f>
        <v/>
      </c>
      <c r="C75" s="402" t="str">
        <f>IF(ISBLANK('TI - Serviços'!C35),"",'TI - Serviços'!C35)</f>
        <v/>
      </c>
      <c r="D75" s="402" t="str">
        <f>IF(ISBLANK('TI - Serviços'!D35),"",'TI - Serviços'!D35)</f>
        <v/>
      </c>
      <c r="E75" s="404" t="str">
        <f>IF(ISBLANK('TI - Serviços'!I35),"",'TI - Serviços'!I35)</f>
        <v/>
      </c>
      <c r="F75" s="361" t="str">
        <f>IF(ISBLANK('TI - Serviços'!J35),"",'TI - Serviços'!J35)</f>
        <v/>
      </c>
      <c r="G75" s="388"/>
      <c r="H75" s="217"/>
      <c r="I75" s="218"/>
      <c r="J75" s="217"/>
      <c r="K75" s="219"/>
    </row>
    <row r="76" spans="2:11" ht="16.5" thickBot="1" x14ac:dyDescent="0.3">
      <c r="B76" s="336" t="str">
        <f>IF(ISBLANK('TI - Serviços'!B36),"",'TI - Serviços'!B36)</f>
        <v/>
      </c>
      <c r="C76" s="337" t="str">
        <f>IF(ISBLANK('TI - Serviços'!C36),"",'TI - Serviços'!C36)</f>
        <v/>
      </c>
      <c r="D76" s="337" t="str">
        <f>IF(ISBLANK('TI - Serviços'!D36),"",'TI - Serviços'!D36)</f>
        <v/>
      </c>
      <c r="E76" s="363" t="str">
        <f>IF(ISBLANK('TI - Serviços'!I36),"",'TI - Serviços'!I36)</f>
        <v/>
      </c>
      <c r="F76" s="364" t="str">
        <f>IF(ISBLANK('TI - Serviços'!J36),"",'TI - Serviços'!J36)</f>
        <v/>
      </c>
      <c r="G76" s="384"/>
      <c r="H76" s="212"/>
      <c r="I76" s="213"/>
      <c r="J76" s="212"/>
      <c r="K76" s="214"/>
    </row>
    <row r="77" spans="2:11" ht="21.75" thickBot="1" x14ac:dyDescent="0.3">
      <c r="B77" s="764" t="s">
        <v>52</v>
      </c>
      <c r="C77" s="765"/>
      <c r="D77" s="765"/>
      <c r="E77" s="791">
        <f>SUM(E62:E76)</f>
        <v>4067819.37</v>
      </c>
      <c r="F77" s="792"/>
      <c r="G77" s="766" t="s">
        <v>52</v>
      </c>
      <c r="H77" s="767"/>
      <c r="I77" s="767"/>
      <c r="J77" s="767"/>
      <c r="K77" s="339">
        <f>SUM(K62:K76)</f>
        <v>0</v>
      </c>
    </row>
    <row r="78" spans="2:11" ht="21" thickBot="1" x14ac:dyDescent="0.3">
      <c r="B78" s="759" t="s">
        <v>37</v>
      </c>
      <c r="C78" s="760"/>
      <c r="D78" s="760"/>
      <c r="E78" s="760"/>
      <c r="F78" s="760"/>
      <c r="G78" s="760"/>
      <c r="H78" s="760"/>
      <c r="I78" s="760"/>
      <c r="J78" s="760"/>
      <c r="K78" s="761"/>
    </row>
    <row r="79" spans="2:11" x14ac:dyDescent="0.25">
      <c r="B79" s="762" t="s">
        <v>0</v>
      </c>
      <c r="C79" s="754" t="s">
        <v>94</v>
      </c>
      <c r="D79" s="754" t="s">
        <v>1</v>
      </c>
      <c r="E79" s="754" t="s">
        <v>95</v>
      </c>
      <c r="F79" s="768" t="s">
        <v>5</v>
      </c>
      <c r="G79" s="756" t="s">
        <v>89</v>
      </c>
      <c r="H79" s="757"/>
      <c r="I79" s="757"/>
      <c r="J79" s="757"/>
      <c r="K79" s="758"/>
    </row>
    <row r="80" spans="2:11" ht="30" x14ac:dyDescent="0.25">
      <c r="B80" s="763"/>
      <c r="C80" s="755"/>
      <c r="D80" s="755"/>
      <c r="E80" s="755"/>
      <c r="F80" s="769"/>
      <c r="G80" s="328" t="s">
        <v>96</v>
      </c>
      <c r="H80" s="329" t="s">
        <v>86</v>
      </c>
      <c r="I80" s="329" t="s">
        <v>97</v>
      </c>
      <c r="J80" s="329" t="s">
        <v>87</v>
      </c>
      <c r="K80" s="330" t="s">
        <v>88</v>
      </c>
    </row>
    <row r="81" spans="2:11" x14ac:dyDescent="0.25">
      <c r="B81" s="332" t="str">
        <f>IF(ISBLANK(Mobiliário!B17),"",Mobiliário!B17)</f>
        <v/>
      </c>
      <c r="C81" s="333" t="str">
        <f>IF(ISBLANK(Mobiliário!C17),"",Mobiliário!C17)</f>
        <v/>
      </c>
      <c r="D81" s="333" t="str">
        <f>IF(ISBLANK(Mobiliário!D17),"",Mobiliário!D17)</f>
        <v/>
      </c>
      <c r="E81" s="356" t="str">
        <f>IF(ISBLANK(Mobiliário!I17),"",Mobiliário!I17)</f>
        <v/>
      </c>
      <c r="F81" s="335" t="str">
        <f>IF(ISBLANK(Mobiliário!J17),"",Mobiliário!J17)</f>
        <v/>
      </c>
      <c r="G81" s="383"/>
      <c r="H81" s="209"/>
      <c r="I81" s="210"/>
      <c r="J81" s="209"/>
      <c r="K81" s="211"/>
    </row>
    <row r="82" spans="2:11" x14ac:dyDescent="0.25">
      <c r="B82" s="332" t="str">
        <f>IF(ISBLANK(Mobiliário!B18),"",Mobiliário!B18)</f>
        <v/>
      </c>
      <c r="C82" s="333" t="str">
        <f>IF(ISBLANK(Mobiliário!C18),"",Mobiliário!C18)</f>
        <v/>
      </c>
      <c r="D82" s="333" t="str">
        <f>IF(ISBLANK(Mobiliário!D18),"",Mobiliário!D18)</f>
        <v/>
      </c>
      <c r="E82" s="356" t="str">
        <f>IF(ISBLANK(Mobiliário!I18),"",Mobiliário!I18)</f>
        <v/>
      </c>
      <c r="F82" s="335" t="str">
        <f>IF(ISBLANK(Mobiliário!J18),"",Mobiliário!J18)</f>
        <v/>
      </c>
      <c r="G82" s="383"/>
      <c r="H82" s="209"/>
      <c r="I82" s="210"/>
      <c r="J82" s="209"/>
      <c r="K82" s="211"/>
    </row>
    <row r="83" spans="2:11" x14ac:dyDescent="0.25">
      <c r="B83" s="332" t="str">
        <f>IF(ISBLANK(Mobiliário!B19),"",Mobiliário!B19)</f>
        <v/>
      </c>
      <c r="C83" s="333" t="str">
        <f>IF(ISBLANK(Mobiliário!C19),"",Mobiliário!C19)</f>
        <v/>
      </c>
      <c r="D83" s="333" t="str">
        <f>IF(ISBLANK(Mobiliário!D19),"",Mobiliário!D19)</f>
        <v/>
      </c>
      <c r="E83" s="356" t="str">
        <f>IF(ISBLANK(Mobiliário!I19),"",Mobiliário!I19)</f>
        <v/>
      </c>
      <c r="F83" s="335" t="str">
        <f>IF(ISBLANK(Mobiliário!J19),"",Mobiliário!J19)</f>
        <v/>
      </c>
      <c r="G83" s="383"/>
      <c r="H83" s="209"/>
      <c r="I83" s="210"/>
      <c r="J83" s="209"/>
      <c r="K83" s="211"/>
    </row>
    <row r="84" spans="2:11" x14ac:dyDescent="0.25">
      <c r="B84" s="332" t="str">
        <f>IF(ISBLANK(Mobiliário!B20),"",Mobiliário!B20)</f>
        <v/>
      </c>
      <c r="C84" s="333" t="str">
        <f>IF(ISBLANK(Mobiliário!C20),"",Mobiliário!C20)</f>
        <v/>
      </c>
      <c r="D84" s="333" t="str">
        <f>IF(ISBLANK(Mobiliário!D20),"",Mobiliário!D20)</f>
        <v/>
      </c>
      <c r="E84" s="356" t="str">
        <f>IF(ISBLANK(Mobiliário!I20),"",Mobiliário!I20)</f>
        <v/>
      </c>
      <c r="F84" s="335" t="str">
        <f>IF(ISBLANK(Mobiliário!J20),"",Mobiliário!J20)</f>
        <v/>
      </c>
      <c r="G84" s="383"/>
      <c r="H84" s="209"/>
      <c r="I84" s="210"/>
      <c r="J84" s="209"/>
      <c r="K84" s="211"/>
    </row>
    <row r="85" spans="2:11" x14ac:dyDescent="0.25">
      <c r="B85" s="332" t="str">
        <f>IF(ISBLANK(Mobiliário!B21),"",Mobiliário!B21)</f>
        <v/>
      </c>
      <c r="C85" s="333" t="str">
        <f>IF(ISBLANK(Mobiliário!C21),"",Mobiliário!C21)</f>
        <v/>
      </c>
      <c r="D85" s="333" t="str">
        <f>IF(ISBLANK(Mobiliário!D21),"",Mobiliário!D21)</f>
        <v/>
      </c>
      <c r="E85" s="356" t="str">
        <f>IF(ISBLANK(Mobiliário!I21),"",Mobiliário!I21)</f>
        <v/>
      </c>
      <c r="F85" s="335" t="str">
        <f>IF(ISBLANK(Mobiliário!J21),"",Mobiliário!J21)</f>
        <v/>
      </c>
      <c r="G85" s="383"/>
      <c r="H85" s="209"/>
      <c r="I85" s="210"/>
      <c r="J85" s="209"/>
      <c r="K85" s="211"/>
    </row>
    <row r="86" spans="2:11" x14ac:dyDescent="0.25">
      <c r="B86" s="332" t="str">
        <f>IF(ISBLANK(Mobiliário!B22),"",Mobiliário!B22)</f>
        <v/>
      </c>
      <c r="C86" s="333" t="str">
        <f>IF(ISBLANK(Mobiliário!C22),"",Mobiliário!C22)</f>
        <v/>
      </c>
      <c r="D86" s="333" t="str">
        <f>IF(ISBLANK(Mobiliário!D22),"",Mobiliário!D22)</f>
        <v/>
      </c>
      <c r="E86" s="356" t="str">
        <f>IF(ISBLANK(Mobiliário!I22),"",Mobiliário!I22)</f>
        <v/>
      </c>
      <c r="F86" s="335" t="str">
        <f>IF(ISBLANK(Mobiliário!J22),"",Mobiliário!J22)</f>
        <v/>
      </c>
      <c r="G86" s="383"/>
      <c r="H86" s="209"/>
      <c r="I86" s="210"/>
      <c r="J86" s="209"/>
      <c r="K86" s="211"/>
    </row>
    <row r="87" spans="2:11" x14ac:dyDescent="0.25">
      <c r="B87" s="332" t="str">
        <f>IF(ISBLANK(Mobiliário!B23),"",Mobiliário!B23)</f>
        <v/>
      </c>
      <c r="C87" s="333" t="str">
        <f>IF(ISBLANK(Mobiliário!C23),"",Mobiliário!C23)</f>
        <v/>
      </c>
      <c r="D87" s="333" t="str">
        <f>IF(ISBLANK(Mobiliário!D23),"",Mobiliário!D23)</f>
        <v/>
      </c>
      <c r="E87" s="356" t="str">
        <f>IF(ISBLANK(Mobiliário!I23),"",Mobiliário!I23)</f>
        <v/>
      </c>
      <c r="F87" s="335" t="str">
        <f>IF(ISBLANK(Mobiliário!J23),"",Mobiliário!J23)</f>
        <v/>
      </c>
      <c r="G87" s="383"/>
      <c r="H87" s="209"/>
      <c r="I87" s="210"/>
      <c r="J87" s="209"/>
      <c r="K87" s="211"/>
    </row>
    <row r="88" spans="2:11" x14ac:dyDescent="0.25">
      <c r="B88" s="332" t="str">
        <f>IF(ISBLANK(Mobiliário!B24),"",Mobiliário!B24)</f>
        <v/>
      </c>
      <c r="C88" s="333" t="str">
        <f>IF(ISBLANK(Mobiliário!C24),"",Mobiliário!C24)</f>
        <v/>
      </c>
      <c r="D88" s="333" t="str">
        <f>IF(ISBLANK(Mobiliário!D24),"",Mobiliário!D24)</f>
        <v/>
      </c>
      <c r="E88" s="356" t="str">
        <f>IF(ISBLANK(Mobiliário!I24),"",Mobiliário!I24)</f>
        <v/>
      </c>
      <c r="F88" s="335" t="str">
        <f>IF(ISBLANK(Mobiliário!J24),"",Mobiliário!J24)</f>
        <v/>
      </c>
      <c r="G88" s="383"/>
      <c r="H88" s="209"/>
      <c r="I88" s="210"/>
      <c r="J88" s="209"/>
      <c r="K88" s="211"/>
    </row>
    <row r="89" spans="2:11" x14ac:dyDescent="0.25">
      <c r="B89" s="332" t="str">
        <f>IF(ISBLANK(Mobiliário!B25),"",Mobiliário!B25)</f>
        <v/>
      </c>
      <c r="C89" s="333" t="str">
        <f>IF(ISBLANK(Mobiliário!C25),"",Mobiliário!C25)</f>
        <v/>
      </c>
      <c r="D89" s="333" t="str">
        <f>IF(ISBLANK(Mobiliário!D25),"",Mobiliário!D25)</f>
        <v/>
      </c>
      <c r="E89" s="356" t="str">
        <f>IF(ISBLANK(Mobiliário!I25),"",Mobiliário!I25)</f>
        <v/>
      </c>
      <c r="F89" s="335" t="str">
        <f>IF(ISBLANK(Mobiliário!J25),"",Mobiliário!J25)</f>
        <v/>
      </c>
      <c r="G89" s="383"/>
      <c r="H89" s="209"/>
      <c r="I89" s="210"/>
      <c r="J89" s="209"/>
      <c r="K89" s="211"/>
    </row>
    <row r="90" spans="2:11" ht="16.5" thickBot="1" x14ac:dyDescent="0.3">
      <c r="B90" s="336" t="str">
        <f>IF(ISBLANK(Mobiliário!B26),"",Mobiliário!B26)</f>
        <v/>
      </c>
      <c r="C90" s="337" t="str">
        <f>IF(ISBLANK(Mobiliário!C26),"",Mobiliário!C26)</f>
        <v/>
      </c>
      <c r="D90" s="337" t="str">
        <f>IF(ISBLANK(Mobiliário!D26),"",Mobiliário!D26)</f>
        <v/>
      </c>
      <c r="E90" s="363" t="str">
        <f>IF(ISBLANK(Mobiliário!I26),"",Mobiliário!I26)</f>
        <v/>
      </c>
      <c r="F90" s="364" t="str">
        <f>IF(ISBLANK(Mobiliário!J26),"",Mobiliário!J26)</f>
        <v/>
      </c>
      <c r="G90" s="384"/>
      <c r="H90" s="212"/>
      <c r="I90" s="213"/>
      <c r="J90" s="212"/>
      <c r="K90" s="214"/>
    </row>
    <row r="91" spans="2:11" ht="21.75" thickBot="1" x14ac:dyDescent="0.3">
      <c r="B91" s="764" t="s">
        <v>53</v>
      </c>
      <c r="C91" s="765"/>
      <c r="D91" s="765"/>
      <c r="E91" s="791">
        <f>SUM(E81:E90)</f>
        <v>0</v>
      </c>
      <c r="F91" s="792"/>
      <c r="G91" s="766" t="s">
        <v>53</v>
      </c>
      <c r="H91" s="767"/>
      <c r="I91" s="767"/>
      <c r="J91" s="767"/>
      <c r="K91" s="339">
        <f>SUM(K81:K90)</f>
        <v>0</v>
      </c>
    </row>
    <row r="92" spans="2:11" ht="21" thickBot="1" x14ac:dyDescent="0.3">
      <c r="B92" s="759" t="s">
        <v>54</v>
      </c>
      <c r="C92" s="760"/>
      <c r="D92" s="760"/>
      <c r="E92" s="760"/>
      <c r="F92" s="760"/>
      <c r="G92" s="760"/>
      <c r="H92" s="760"/>
      <c r="I92" s="760"/>
      <c r="J92" s="760"/>
      <c r="K92" s="761"/>
    </row>
    <row r="93" spans="2:11" x14ac:dyDescent="0.25">
      <c r="B93" s="762" t="s">
        <v>0</v>
      </c>
      <c r="C93" s="754" t="s">
        <v>94</v>
      </c>
      <c r="D93" s="754" t="s">
        <v>1</v>
      </c>
      <c r="E93" s="754" t="s">
        <v>95</v>
      </c>
      <c r="F93" s="768" t="s">
        <v>5</v>
      </c>
      <c r="G93" s="756" t="s">
        <v>89</v>
      </c>
      <c r="H93" s="757"/>
      <c r="I93" s="757"/>
      <c r="J93" s="757"/>
      <c r="K93" s="758"/>
    </row>
    <row r="94" spans="2:11" ht="30" x14ac:dyDescent="0.25">
      <c r="B94" s="763"/>
      <c r="C94" s="755"/>
      <c r="D94" s="755"/>
      <c r="E94" s="755"/>
      <c r="F94" s="769"/>
      <c r="G94" s="328" t="s">
        <v>96</v>
      </c>
      <c r="H94" s="329" t="s">
        <v>86</v>
      </c>
      <c r="I94" s="329" t="s">
        <v>97</v>
      </c>
      <c r="J94" s="329" t="s">
        <v>87</v>
      </c>
      <c r="K94" s="330" t="s">
        <v>88</v>
      </c>
    </row>
    <row r="95" spans="2:11" x14ac:dyDescent="0.25">
      <c r="B95" s="366"/>
      <c r="C95" s="366"/>
      <c r="D95" s="637"/>
      <c r="E95" s="658"/>
      <c r="F95" s="659"/>
      <c r="G95" s="389"/>
      <c r="H95" s="209"/>
      <c r="I95" s="210"/>
      <c r="J95" s="209"/>
      <c r="K95" s="211"/>
    </row>
    <row r="96" spans="2:11" x14ac:dyDescent="0.25">
      <c r="B96" s="366"/>
      <c r="C96" s="366"/>
      <c r="D96" s="637"/>
      <c r="E96" s="658"/>
      <c r="F96" s="659"/>
      <c r="G96" s="389"/>
      <c r="H96" s="209"/>
      <c r="I96" s="210"/>
      <c r="J96" s="209"/>
      <c r="K96" s="211"/>
    </row>
    <row r="97" spans="2:11" x14ac:dyDescent="0.25">
      <c r="B97" s="366"/>
      <c r="C97" s="366"/>
      <c r="D97" s="637"/>
      <c r="E97" s="658"/>
      <c r="F97" s="659"/>
      <c r="G97" s="389"/>
      <c r="H97" s="209"/>
      <c r="I97" s="210"/>
      <c r="J97" s="209"/>
      <c r="K97" s="211"/>
    </row>
    <row r="98" spans="2:11" x14ac:dyDescent="0.25">
      <c r="B98" s="366"/>
      <c r="C98" s="366"/>
      <c r="D98" s="637"/>
      <c r="E98" s="658"/>
      <c r="F98" s="659"/>
      <c r="G98" s="389"/>
      <c r="H98" s="209"/>
      <c r="I98" s="210"/>
      <c r="J98" s="209"/>
      <c r="K98" s="211"/>
    </row>
    <row r="99" spans="2:11" x14ac:dyDescent="0.25">
      <c r="B99" s="366"/>
      <c r="C99" s="366"/>
      <c r="D99" s="637"/>
      <c r="E99" s="658"/>
      <c r="F99" s="659"/>
      <c r="G99" s="389"/>
      <c r="H99" s="209"/>
      <c r="I99" s="210"/>
      <c r="J99" s="209"/>
      <c r="K99" s="211"/>
    </row>
    <row r="100" spans="2:11" x14ac:dyDescent="0.25">
      <c r="B100" s="637"/>
      <c r="C100" s="637"/>
      <c r="D100" s="637"/>
      <c r="E100" s="356"/>
      <c r="F100" s="660"/>
      <c r="G100" s="389"/>
      <c r="H100" s="209"/>
      <c r="I100" s="210"/>
      <c r="J100" s="209"/>
      <c r="K100" s="211"/>
    </row>
    <row r="101" spans="2:11" x14ac:dyDescent="0.25">
      <c r="B101" s="365" t="str">
        <f>IF(ISBLANK('Material de Escritório'!B18),"",'Material de Escritório'!B18)</f>
        <v/>
      </c>
      <c r="C101" s="366" t="str">
        <f>IF(ISBLANK('Material de Escritório'!C18),"",'Material de Escritório'!C18)</f>
        <v/>
      </c>
      <c r="D101" s="333" t="str">
        <f>IF(ISBLANK('Material de Escritório'!D18),"",'Material de Escritório'!D18)</f>
        <v/>
      </c>
      <c r="E101" s="356" t="str">
        <f>IF(ISBLANK('Material de Escritório'!I18),"",'Material de Escritório'!I18)</f>
        <v/>
      </c>
      <c r="F101" s="335" t="str">
        <f>IF(ISBLANK('Material de Escritório'!J18),"",'Material de Escritório'!J18)</f>
        <v/>
      </c>
      <c r="G101" s="383"/>
      <c r="H101" s="209"/>
      <c r="I101" s="210"/>
      <c r="J101" s="209"/>
      <c r="K101" s="211"/>
    </row>
    <row r="102" spans="2:11" x14ac:dyDescent="0.25">
      <c r="B102" s="365" t="str">
        <f>IF(ISBLANK('Material de Escritório'!B19),"",'Material de Escritório'!B19)</f>
        <v/>
      </c>
      <c r="C102" s="366" t="str">
        <f>IF(ISBLANK('Material de Escritório'!C19),"",'Material de Escritório'!C19)</f>
        <v/>
      </c>
      <c r="D102" s="333" t="str">
        <f>IF(ISBLANK('Material de Escritório'!D19),"",'Material de Escritório'!D19)</f>
        <v/>
      </c>
      <c r="E102" s="356" t="str">
        <f>IF(ISBLANK('Material de Escritório'!I19),"",'Material de Escritório'!I19)</f>
        <v/>
      </c>
      <c r="F102" s="335" t="str">
        <f>IF(ISBLANK('Material de Escritório'!J19),"",'Material de Escritório'!J19)</f>
        <v/>
      </c>
      <c r="G102" s="383"/>
      <c r="H102" s="209"/>
      <c r="I102" s="210"/>
      <c r="J102" s="209"/>
      <c r="K102" s="211"/>
    </row>
    <row r="103" spans="2:11" x14ac:dyDescent="0.25">
      <c r="B103" s="365" t="str">
        <f>IF(ISBLANK('Material de Escritório'!B20),"",'Material de Escritório'!B20)</f>
        <v/>
      </c>
      <c r="C103" s="366" t="str">
        <f>IF(ISBLANK('Material de Escritório'!C20),"",'Material de Escritório'!C20)</f>
        <v/>
      </c>
      <c r="D103" s="333" t="str">
        <f>IF(ISBLANK('Material de Escritório'!D20),"",'Material de Escritório'!D20)</f>
        <v/>
      </c>
      <c r="E103" s="356" t="str">
        <f>IF(ISBLANK('Material de Escritório'!I20),"",'Material de Escritório'!I20)</f>
        <v/>
      </c>
      <c r="F103" s="335" t="str">
        <f>IF(ISBLANK('Material de Escritório'!J20),"",'Material de Escritório'!J20)</f>
        <v/>
      </c>
      <c r="G103" s="383"/>
      <c r="H103" s="209"/>
      <c r="I103" s="210"/>
      <c r="J103" s="209"/>
      <c r="K103" s="211"/>
    </row>
    <row r="104" spans="2:11" ht="16.5" thickBot="1" x14ac:dyDescent="0.3">
      <c r="B104" s="367" t="str">
        <f>IF(ISBLANK('Material de Escritório'!B21),"",'Material de Escritório'!B21)</f>
        <v/>
      </c>
      <c r="C104" s="368" t="str">
        <f>IF(ISBLANK('Material de Escritório'!C21),"",'Material de Escritório'!C21)</f>
        <v/>
      </c>
      <c r="D104" s="337" t="str">
        <f>IF(ISBLANK('Material de Escritório'!D21),"",'Material de Escritório'!D21)</f>
        <v/>
      </c>
      <c r="E104" s="363" t="str">
        <f>IF(ISBLANK('Material de Escritório'!I21),"",'Material de Escritório'!I21)</f>
        <v/>
      </c>
      <c r="F104" s="364" t="str">
        <f>IF(ISBLANK('Material de Escritório'!J21),"",'Material de Escritório'!J21)</f>
        <v/>
      </c>
      <c r="G104" s="384"/>
      <c r="H104" s="212"/>
      <c r="I104" s="213"/>
      <c r="J104" s="212"/>
      <c r="K104" s="214"/>
    </row>
    <row r="105" spans="2:11" ht="21.75" thickBot="1" x14ac:dyDescent="0.3">
      <c r="B105" s="764" t="s">
        <v>55</v>
      </c>
      <c r="C105" s="765"/>
      <c r="D105" s="765"/>
      <c r="E105" s="791">
        <f>SUM(E95:E104)</f>
        <v>0</v>
      </c>
      <c r="F105" s="792"/>
      <c r="G105" s="766" t="s">
        <v>55</v>
      </c>
      <c r="H105" s="767"/>
      <c r="I105" s="767"/>
      <c r="J105" s="767"/>
      <c r="K105" s="339">
        <f>SUM(K95:K104)</f>
        <v>0</v>
      </c>
    </row>
    <row r="106" spans="2:11" ht="21" thickBot="1" x14ac:dyDescent="0.3">
      <c r="B106" s="759" t="s">
        <v>24</v>
      </c>
      <c r="C106" s="760"/>
      <c r="D106" s="760"/>
      <c r="E106" s="760"/>
      <c r="F106" s="760"/>
      <c r="G106" s="760"/>
      <c r="H106" s="760"/>
      <c r="I106" s="760"/>
      <c r="J106" s="760"/>
      <c r="K106" s="761"/>
    </row>
    <row r="107" spans="2:11" x14ac:dyDescent="0.25">
      <c r="B107" s="762" t="s">
        <v>0</v>
      </c>
      <c r="C107" s="754" t="s">
        <v>94</v>
      </c>
      <c r="D107" s="754" t="s">
        <v>1</v>
      </c>
      <c r="E107" s="754" t="s">
        <v>95</v>
      </c>
      <c r="F107" s="775" t="s">
        <v>5</v>
      </c>
      <c r="G107" s="785" t="s">
        <v>89</v>
      </c>
      <c r="H107" s="757"/>
      <c r="I107" s="757"/>
      <c r="J107" s="757"/>
      <c r="K107" s="758"/>
    </row>
    <row r="108" spans="2:11" ht="30" x14ac:dyDescent="0.25">
      <c r="B108" s="763"/>
      <c r="C108" s="755"/>
      <c r="D108" s="755"/>
      <c r="E108" s="755"/>
      <c r="F108" s="776"/>
      <c r="G108" s="369" t="s">
        <v>96</v>
      </c>
      <c r="H108" s="329" t="s">
        <v>86</v>
      </c>
      <c r="I108" s="329" t="s">
        <v>97</v>
      </c>
      <c r="J108" s="329" t="s">
        <v>87</v>
      </c>
      <c r="K108" s="330" t="s">
        <v>88</v>
      </c>
    </row>
    <row r="109" spans="2:11" x14ac:dyDescent="0.25">
      <c r="B109" s="332" t="str">
        <f>IF(ISBLANK(Divisórias!B12),"",Divisórias!B12)</f>
        <v/>
      </c>
      <c r="C109" s="333" t="str">
        <f>IF(ISBLANK(Divisórias!C12),"",Divisórias!C12)</f>
        <v/>
      </c>
      <c r="D109" s="333" t="str">
        <f>IF(ISBLANK(Divisórias!D12),"",Divisórias!D12)</f>
        <v/>
      </c>
      <c r="E109" s="356" t="str">
        <f>IF(ISBLANK(Divisórias!I12),"",Divisórias!I12)</f>
        <v/>
      </c>
      <c r="F109" s="370" t="str">
        <f>IF(ISBLANK(Divisórias!J12),"",Divisórias!J12)</f>
        <v/>
      </c>
      <c r="G109" s="389"/>
      <c r="H109" s="209"/>
      <c r="I109" s="210"/>
      <c r="J109" s="209"/>
      <c r="K109" s="211"/>
    </row>
    <row r="110" spans="2:11" x14ac:dyDescent="0.25">
      <c r="B110" s="332" t="str">
        <f>IF(ISBLANK(Divisórias!B13),"",Divisórias!B13)</f>
        <v/>
      </c>
      <c r="C110" s="333" t="str">
        <f>IF(ISBLANK(Divisórias!C13),"",Divisórias!C13)</f>
        <v/>
      </c>
      <c r="D110" s="333" t="str">
        <f>IF(ISBLANK(Divisórias!D13),"",Divisórias!D13)</f>
        <v/>
      </c>
      <c r="E110" s="356" t="str">
        <f>IF(ISBLANK(Divisórias!I13),"",Divisórias!I13)</f>
        <v/>
      </c>
      <c r="F110" s="370" t="str">
        <f>IF(ISBLANK(Divisórias!J13),"",Divisórias!J13)</f>
        <v/>
      </c>
      <c r="G110" s="389"/>
      <c r="H110" s="209"/>
      <c r="I110" s="210"/>
      <c r="J110" s="209"/>
      <c r="K110" s="211"/>
    </row>
    <row r="111" spans="2:11" x14ac:dyDescent="0.25">
      <c r="B111" s="332" t="str">
        <f>IF(ISBLANK(Divisórias!B14),"",Divisórias!B14)</f>
        <v/>
      </c>
      <c r="C111" s="333" t="str">
        <f>IF(ISBLANK(Divisórias!C14),"",Divisórias!C14)</f>
        <v/>
      </c>
      <c r="D111" s="333" t="str">
        <f>IF(ISBLANK(Divisórias!D14),"",Divisórias!D14)</f>
        <v/>
      </c>
      <c r="E111" s="356" t="str">
        <f>IF(ISBLANK(Divisórias!I14),"",Divisórias!I14)</f>
        <v/>
      </c>
      <c r="F111" s="370" t="str">
        <f>IF(ISBLANK(Divisórias!J14),"",Divisórias!J14)</f>
        <v/>
      </c>
      <c r="G111" s="389"/>
      <c r="H111" s="209"/>
      <c r="I111" s="210"/>
      <c r="J111" s="209"/>
      <c r="K111" s="211"/>
    </row>
    <row r="112" spans="2:11" x14ac:dyDescent="0.25">
      <c r="B112" s="332" t="str">
        <f>IF(ISBLANK(Divisórias!B15),"",Divisórias!B15)</f>
        <v/>
      </c>
      <c r="C112" s="333" t="str">
        <f>IF(ISBLANK(Divisórias!C15),"",Divisórias!C15)</f>
        <v/>
      </c>
      <c r="D112" s="333" t="str">
        <f>IF(ISBLANK(Divisórias!D15),"",Divisórias!D15)</f>
        <v/>
      </c>
      <c r="E112" s="356" t="str">
        <f>IF(ISBLANK(Divisórias!I15),"",Divisórias!I15)</f>
        <v/>
      </c>
      <c r="F112" s="370" t="str">
        <f>IF(ISBLANK(Divisórias!J15),"",Divisórias!J15)</f>
        <v/>
      </c>
      <c r="G112" s="389"/>
      <c r="H112" s="209"/>
      <c r="I112" s="210"/>
      <c r="J112" s="209"/>
      <c r="K112" s="211"/>
    </row>
    <row r="113" spans="2:11" ht="16.5" thickBot="1" x14ac:dyDescent="0.3">
      <c r="B113" s="336" t="str">
        <f>IF(ISBLANK(Divisórias!B16),"",Divisórias!B16)</f>
        <v/>
      </c>
      <c r="C113" s="337" t="str">
        <f>IF(ISBLANK(Divisórias!C16),"",Divisórias!C16)</f>
        <v/>
      </c>
      <c r="D113" s="337" t="str">
        <f>IF(ISBLANK(Divisórias!D16),"",Divisórias!D16)</f>
        <v/>
      </c>
      <c r="E113" s="363" t="str">
        <f>IF(ISBLANK(Divisórias!I16),"",Divisórias!I16)</f>
        <v/>
      </c>
      <c r="F113" s="371" t="str">
        <f>IF(ISBLANK(Divisórias!J16),"",Divisórias!J16)</f>
        <v/>
      </c>
      <c r="G113" s="390"/>
      <c r="H113" s="212"/>
      <c r="I113" s="213"/>
      <c r="J113" s="212"/>
      <c r="K113" s="214"/>
    </row>
    <row r="114" spans="2:11" ht="21.75" thickBot="1" x14ac:dyDescent="0.3">
      <c r="B114" s="764" t="s">
        <v>56</v>
      </c>
      <c r="C114" s="765"/>
      <c r="D114" s="765"/>
      <c r="E114" s="791">
        <f>SUM(E109:E113)</f>
        <v>0</v>
      </c>
      <c r="F114" s="792"/>
      <c r="G114" s="766" t="s">
        <v>56</v>
      </c>
      <c r="H114" s="767"/>
      <c r="I114" s="767"/>
      <c r="J114" s="767"/>
      <c r="K114" s="339">
        <f>SUM(K109:K113)</f>
        <v>0</v>
      </c>
    </row>
    <row r="115" spans="2:11" ht="21" thickBot="1" x14ac:dyDescent="0.3">
      <c r="B115" s="759" t="s">
        <v>26</v>
      </c>
      <c r="C115" s="760"/>
      <c r="D115" s="760"/>
      <c r="E115" s="760"/>
      <c r="F115" s="760"/>
      <c r="G115" s="760"/>
      <c r="H115" s="760"/>
      <c r="I115" s="760"/>
      <c r="J115" s="760"/>
      <c r="K115" s="761"/>
    </row>
    <row r="116" spans="2:11" x14ac:dyDescent="0.25">
      <c r="B116" s="762" t="s">
        <v>0</v>
      </c>
      <c r="C116" s="754" t="s">
        <v>94</v>
      </c>
      <c r="D116" s="754" t="s">
        <v>1</v>
      </c>
      <c r="E116" s="754" t="s">
        <v>95</v>
      </c>
      <c r="F116" s="775" t="s">
        <v>5</v>
      </c>
      <c r="G116" s="785" t="s">
        <v>89</v>
      </c>
      <c r="H116" s="757"/>
      <c r="I116" s="757"/>
      <c r="J116" s="757"/>
      <c r="K116" s="758"/>
    </row>
    <row r="117" spans="2:11" ht="30" x14ac:dyDescent="0.25">
      <c r="B117" s="763"/>
      <c r="C117" s="755"/>
      <c r="D117" s="755"/>
      <c r="E117" s="755"/>
      <c r="F117" s="776"/>
      <c r="G117" s="369" t="s">
        <v>96</v>
      </c>
      <c r="H117" s="329" t="s">
        <v>86</v>
      </c>
      <c r="I117" s="329" t="s">
        <v>97</v>
      </c>
      <c r="J117" s="329" t="s">
        <v>87</v>
      </c>
      <c r="K117" s="330" t="s">
        <v>88</v>
      </c>
    </row>
    <row r="118" spans="2:11" ht="45" x14ac:dyDescent="0.25">
      <c r="B118" s="332" t="s">
        <v>130</v>
      </c>
      <c r="C118" s="637">
        <v>318566</v>
      </c>
      <c r="D118" s="372" t="s">
        <v>661</v>
      </c>
      <c r="E118" s="356">
        <v>12837</v>
      </c>
      <c r="F118" s="335">
        <v>45838</v>
      </c>
      <c r="G118" s="383"/>
      <c r="H118" s="209"/>
      <c r="I118" s="210"/>
      <c r="J118" s="209"/>
      <c r="K118" s="211"/>
    </row>
    <row r="119" spans="2:11" ht="45" x14ac:dyDescent="0.25">
      <c r="B119" s="332" t="s">
        <v>130</v>
      </c>
      <c r="C119" s="637">
        <v>318566</v>
      </c>
      <c r="D119" s="333" t="s">
        <v>663</v>
      </c>
      <c r="E119" s="356">
        <v>10890</v>
      </c>
      <c r="F119" s="335">
        <v>45838</v>
      </c>
      <c r="G119" s="383"/>
      <c r="H119" s="209"/>
      <c r="I119" s="210"/>
      <c r="J119" s="209"/>
      <c r="K119" s="211"/>
    </row>
    <row r="120" spans="2:11" ht="60" x14ac:dyDescent="0.25">
      <c r="B120" s="357" t="s">
        <v>132</v>
      </c>
      <c r="C120" s="358">
        <v>304809</v>
      </c>
      <c r="D120" s="358" t="s">
        <v>691</v>
      </c>
      <c r="E120" s="360">
        <v>292021</v>
      </c>
      <c r="F120" s="361">
        <v>45809</v>
      </c>
      <c r="G120" s="383"/>
      <c r="H120" s="209"/>
      <c r="I120" s="210"/>
      <c r="J120" s="209"/>
      <c r="K120" s="211"/>
    </row>
    <row r="121" spans="2:11" ht="45" x14ac:dyDescent="0.25">
      <c r="B121" s="357" t="s">
        <v>130</v>
      </c>
      <c r="C121" s="627">
        <v>318566</v>
      </c>
      <c r="D121" s="358" t="s">
        <v>664</v>
      </c>
      <c r="E121" s="360">
        <v>3300</v>
      </c>
      <c r="F121" s="361">
        <v>45838</v>
      </c>
      <c r="G121" s="383"/>
      <c r="H121" s="209"/>
      <c r="I121" s="210"/>
      <c r="J121" s="209"/>
      <c r="K121" s="211"/>
    </row>
    <row r="122" spans="2:11" ht="16.5" thickBot="1" x14ac:dyDescent="0.3">
      <c r="B122" s="336" t="str">
        <f>IF(ISBLANK(Eventos!B18),"",Eventos!B18)</f>
        <v/>
      </c>
      <c r="C122" s="337" t="str">
        <f>IF(ISBLANK(Eventos!C18),"",Eventos!C18)</f>
        <v/>
      </c>
      <c r="D122" s="337" t="str">
        <f>IF(ISBLANK(Eventos!D18),"",Eventos!D18)</f>
        <v/>
      </c>
      <c r="E122" s="363" t="str">
        <f>IF(ISBLANK(Eventos!I18),"",Eventos!I18)</f>
        <v/>
      </c>
      <c r="F122" s="364" t="str">
        <f>IF(ISBLANK(Eventos!J18),"",Eventos!J18)</f>
        <v/>
      </c>
      <c r="G122" s="384"/>
      <c r="H122" s="212"/>
      <c r="I122" s="213"/>
      <c r="J122" s="212"/>
      <c r="K122" s="214"/>
    </row>
    <row r="123" spans="2:11" ht="21.75" thickBot="1" x14ac:dyDescent="0.3">
      <c r="B123" s="764" t="s">
        <v>57</v>
      </c>
      <c r="C123" s="765"/>
      <c r="D123" s="765"/>
      <c r="E123" s="791">
        <f>SUM(E118:E122)</f>
        <v>319048</v>
      </c>
      <c r="F123" s="792"/>
      <c r="G123" s="752" t="s">
        <v>57</v>
      </c>
      <c r="H123" s="753"/>
      <c r="I123" s="753"/>
      <c r="J123" s="753"/>
      <c r="K123" s="339">
        <f>SUM(K118:K122)</f>
        <v>0</v>
      </c>
    </row>
    <row r="124" spans="2:11" ht="21" thickBot="1" x14ac:dyDescent="0.3">
      <c r="B124" s="759" t="s">
        <v>25</v>
      </c>
      <c r="C124" s="760"/>
      <c r="D124" s="760"/>
      <c r="E124" s="760"/>
      <c r="F124" s="760"/>
      <c r="G124" s="760"/>
      <c r="H124" s="760"/>
      <c r="I124" s="760"/>
      <c r="J124" s="760"/>
      <c r="K124" s="761"/>
    </row>
    <row r="125" spans="2:11" x14ac:dyDescent="0.25">
      <c r="B125" s="762" t="s">
        <v>0</v>
      </c>
      <c r="C125" s="754" t="s">
        <v>94</v>
      </c>
      <c r="D125" s="754" t="s">
        <v>1</v>
      </c>
      <c r="E125" s="754" t="s">
        <v>95</v>
      </c>
      <c r="F125" s="768" t="s">
        <v>5</v>
      </c>
      <c r="G125" s="756" t="s">
        <v>89</v>
      </c>
      <c r="H125" s="757"/>
      <c r="I125" s="757"/>
      <c r="J125" s="757"/>
      <c r="K125" s="758"/>
    </row>
    <row r="126" spans="2:11" ht="30" x14ac:dyDescent="0.25">
      <c r="B126" s="763"/>
      <c r="C126" s="755"/>
      <c r="D126" s="755"/>
      <c r="E126" s="755"/>
      <c r="F126" s="769"/>
      <c r="G126" s="328" t="s">
        <v>96</v>
      </c>
      <c r="H126" s="329" t="s">
        <v>86</v>
      </c>
      <c r="I126" s="329" t="s">
        <v>97</v>
      </c>
      <c r="J126" s="329" t="s">
        <v>87</v>
      </c>
      <c r="K126" s="330" t="s">
        <v>88</v>
      </c>
    </row>
    <row r="127" spans="2:11" x14ac:dyDescent="0.25">
      <c r="B127" s="637"/>
      <c r="C127" s="637"/>
      <c r="D127" s="637"/>
      <c r="E127" s="373"/>
      <c r="F127" s="660"/>
      <c r="G127" s="389"/>
      <c r="H127" s="209"/>
      <c r="I127" s="210"/>
      <c r="J127" s="209"/>
      <c r="K127" s="211"/>
    </row>
    <row r="128" spans="2:11" ht="15.75" customHeight="1" x14ac:dyDescent="0.25">
      <c r="B128" s="366"/>
      <c r="C128" s="366"/>
      <c r="D128" s="637"/>
      <c r="E128" s="661"/>
      <c r="F128" s="659"/>
      <c r="G128" s="798"/>
      <c r="H128" s="779"/>
      <c r="I128" s="783"/>
      <c r="J128" s="779"/>
      <c r="K128" s="781"/>
    </row>
    <row r="129" spans="2:11" x14ac:dyDescent="0.25">
      <c r="B129" s="366"/>
      <c r="C129" s="366"/>
      <c r="D129" s="637"/>
      <c r="E129" s="661"/>
      <c r="F129" s="659"/>
      <c r="G129" s="799"/>
      <c r="H129" s="796"/>
      <c r="I129" s="797"/>
      <c r="J129" s="796"/>
      <c r="K129" s="795"/>
    </row>
    <row r="130" spans="2:11" x14ac:dyDescent="0.25">
      <c r="B130" s="366"/>
      <c r="C130" s="366"/>
      <c r="D130" s="637"/>
      <c r="E130" s="661"/>
      <c r="F130" s="659"/>
      <c r="G130" s="799"/>
      <c r="H130" s="796"/>
      <c r="I130" s="797"/>
      <c r="J130" s="796"/>
      <c r="K130" s="795"/>
    </row>
    <row r="131" spans="2:11" x14ac:dyDescent="0.25">
      <c r="B131" s="366"/>
      <c r="C131" s="366"/>
      <c r="D131" s="637"/>
      <c r="E131" s="661"/>
      <c r="F131" s="659"/>
      <c r="G131" s="799"/>
      <c r="H131" s="796"/>
      <c r="I131" s="797"/>
      <c r="J131" s="796"/>
      <c r="K131" s="795"/>
    </row>
    <row r="132" spans="2:11" x14ac:dyDescent="0.25">
      <c r="B132" s="366"/>
      <c r="C132" s="366"/>
      <c r="D132" s="637"/>
      <c r="E132" s="661"/>
      <c r="F132" s="659"/>
      <c r="G132" s="799"/>
      <c r="H132" s="796"/>
      <c r="I132" s="797"/>
      <c r="J132" s="796"/>
      <c r="K132" s="795"/>
    </row>
    <row r="133" spans="2:11" x14ac:dyDescent="0.25">
      <c r="B133" s="366"/>
      <c r="C133" s="366"/>
      <c r="D133" s="637"/>
      <c r="E133" s="661"/>
      <c r="F133" s="659"/>
      <c r="G133" s="799"/>
      <c r="H133" s="796"/>
      <c r="I133" s="797"/>
      <c r="J133" s="796"/>
      <c r="K133" s="795"/>
    </row>
    <row r="134" spans="2:11" x14ac:dyDescent="0.25">
      <c r="B134" s="366"/>
      <c r="C134" s="366"/>
      <c r="D134" s="637"/>
      <c r="E134" s="661"/>
      <c r="F134" s="659"/>
      <c r="G134" s="799"/>
      <c r="H134" s="796"/>
      <c r="I134" s="797"/>
      <c r="J134" s="796"/>
      <c r="K134" s="795"/>
    </row>
    <row r="135" spans="2:11" x14ac:dyDescent="0.25">
      <c r="B135" s="366"/>
      <c r="C135" s="366"/>
      <c r="D135" s="637"/>
      <c r="E135" s="661"/>
      <c r="F135" s="659"/>
      <c r="G135" s="799"/>
      <c r="H135" s="796"/>
      <c r="I135" s="797"/>
      <c r="J135" s="796"/>
      <c r="K135" s="795"/>
    </row>
    <row r="136" spans="2:11" x14ac:dyDescent="0.25">
      <c r="B136" s="366"/>
      <c r="C136" s="366"/>
      <c r="D136" s="637"/>
      <c r="E136" s="661"/>
      <c r="F136" s="659"/>
      <c r="G136" s="799"/>
      <c r="H136" s="796"/>
      <c r="I136" s="797"/>
      <c r="J136" s="796"/>
      <c r="K136" s="795"/>
    </row>
    <row r="137" spans="2:11" x14ac:dyDescent="0.25">
      <c r="B137" s="366"/>
      <c r="C137" s="366"/>
      <c r="D137" s="637"/>
      <c r="E137" s="661"/>
      <c r="F137" s="659"/>
      <c r="G137" s="799"/>
      <c r="H137" s="796"/>
      <c r="I137" s="797"/>
      <c r="J137" s="796"/>
      <c r="K137" s="795"/>
    </row>
    <row r="138" spans="2:11" x14ac:dyDescent="0.25">
      <c r="B138" s="366"/>
      <c r="C138" s="366"/>
      <c r="D138" s="637"/>
      <c r="E138" s="661"/>
      <c r="F138" s="659"/>
      <c r="G138" s="799"/>
      <c r="H138" s="796"/>
      <c r="I138" s="797"/>
      <c r="J138" s="796"/>
      <c r="K138" s="795"/>
    </row>
    <row r="139" spans="2:11" x14ac:dyDescent="0.25">
      <c r="B139" s="366"/>
      <c r="C139" s="366"/>
      <c r="D139" s="637"/>
      <c r="E139" s="661"/>
      <c r="F139" s="659"/>
      <c r="G139" s="799"/>
      <c r="H139" s="796"/>
      <c r="I139" s="797"/>
      <c r="J139" s="796"/>
      <c r="K139" s="795"/>
    </row>
    <row r="140" spans="2:11" x14ac:dyDescent="0.25">
      <c r="B140" s="366"/>
      <c r="C140" s="366"/>
      <c r="D140" s="637"/>
      <c r="E140" s="661"/>
      <c r="F140" s="659"/>
      <c r="G140" s="799"/>
      <c r="H140" s="796"/>
      <c r="I140" s="797"/>
      <c r="J140" s="796"/>
      <c r="K140" s="795"/>
    </row>
    <row r="141" spans="2:11" x14ac:dyDescent="0.25">
      <c r="B141" s="366"/>
      <c r="C141" s="366"/>
      <c r="D141" s="637"/>
      <c r="E141" s="661"/>
      <c r="F141" s="659"/>
      <c r="G141" s="800"/>
      <c r="H141" s="780"/>
      <c r="I141" s="784"/>
      <c r="J141" s="780"/>
      <c r="K141" s="782"/>
    </row>
    <row r="142" spans="2:11" ht="15.75" customHeight="1" x14ac:dyDescent="0.25">
      <c r="B142" s="366"/>
      <c r="C142" s="366"/>
      <c r="D142" s="637"/>
      <c r="E142" s="661"/>
      <c r="F142" s="659"/>
      <c r="G142" s="798"/>
      <c r="H142" s="779"/>
      <c r="I142" s="783"/>
      <c r="J142" s="779"/>
      <c r="K142" s="781"/>
    </row>
    <row r="143" spans="2:11" ht="16.5" thickBot="1" x14ac:dyDescent="0.3">
      <c r="B143" s="366"/>
      <c r="C143" s="366"/>
      <c r="D143" s="637"/>
      <c r="E143" s="661"/>
      <c r="F143" s="659"/>
      <c r="G143" s="804"/>
      <c r="H143" s="802"/>
      <c r="I143" s="803"/>
      <c r="J143" s="802"/>
      <c r="K143" s="801"/>
    </row>
    <row r="144" spans="2:11" ht="21.75" thickBot="1" x14ac:dyDescent="0.3">
      <c r="B144" s="764" t="s">
        <v>58</v>
      </c>
      <c r="C144" s="765"/>
      <c r="D144" s="765"/>
      <c r="E144" s="791">
        <f>SUM(E127:E143)</f>
        <v>0</v>
      </c>
      <c r="F144" s="792"/>
      <c r="G144" s="766" t="s">
        <v>90</v>
      </c>
      <c r="H144" s="767"/>
      <c r="I144" s="767"/>
      <c r="J144" s="767"/>
      <c r="K144" s="339">
        <f>SUM(K127:K143)</f>
        <v>0</v>
      </c>
    </row>
    <row r="145" spans="2:11" ht="21" thickBot="1" x14ac:dyDescent="0.3">
      <c r="B145" s="759" t="s">
        <v>855</v>
      </c>
      <c r="C145" s="760"/>
      <c r="D145" s="760"/>
      <c r="E145" s="760"/>
      <c r="F145" s="760"/>
      <c r="G145" s="760"/>
      <c r="H145" s="760"/>
      <c r="I145" s="760"/>
      <c r="J145" s="760"/>
      <c r="K145" s="761"/>
    </row>
    <row r="146" spans="2:11" x14ac:dyDescent="0.25">
      <c r="B146" s="762" t="s">
        <v>0</v>
      </c>
      <c r="C146" s="754" t="s">
        <v>94</v>
      </c>
      <c r="D146" s="754" t="s">
        <v>1</v>
      </c>
      <c r="E146" s="754" t="s">
        <v>95</v>
      </c>
      <c r="F146" s="768" t="s">
        <v>5</v>
      </c>
      <c r="G146" s="756" t="s">
        <v>89</v>
      </c>
      <c r="H146" s="757"/>
      <c r="I146" s="757"/>
      <c r="J146" s="757"/>
      <c r="K146" s="758"/>
    </row>
    <row r="147" spans="2:11" ht="30" x14ac:dyDescent="0.25">
      <c r="B147" s="763"/>
      <c r="C147" s="755"/>
      <c r="D147" s="755"/>
      <c r="E147" s="755"/>
      <c r="F147" s="769"/>
      <c r="G147" s="328" t="s">
        <v>96</v>
      </c>
      <c r="H147" s="329" t="s">
        <v>86</v>
      </c>
      <c r="I147" s="329" t="s">
        <v>97</v>
      </c>
      <c r="J147" s="329" t="s">
        <v>87</v>
      </c>
      <c r="K147" s="330" t="s">
        <v>88</v>
      </c>
    </row>
    <row r="148" spans="2:11" ht="45" x14ac:dyDescent="0.25">
      <c r="B148" s="332" t="s">
        <v>116</v>
      </c>
      <c r="C148" s="333">
        <v>290527</v>
      </c>
      <c r="D148" s="333" t="s">
        <v>343</v>
      </c>
      <c r="E148" s="373">
        <v>622740</v>
      </c>
      <c r="F148" s="335">
        <v>45838</v>
      </c>
      <c r="G148" s="383"/>
      <c r="H148" s="209"/>
      <c r="I148" s="210"/>
      <c r="J148" s="209"/>
      <c r="K148" s="211"/>
    </row>
    <row r="149" spans="2:11" ht="30" x14ac:dyDescent="0.25">
      <c r="B149" s="332" t="s">
        <v>135</v>
      </c>
      <c r="C149" s="333">
        <v>300578</v>
      </c>
      <c r="D149" s="333" t="s">
        <v>559</v>
      </c>
      <c r="E149" s="373">
        <v>264</v>
      </c>
      <c r="F149" s="335">
        <v>45838</v>
      </c>
      <c r="G149" s="383"/>
      <c r="H149" s="209"/>
      <c r="I149" s="210"/>
      <c r="J149" s="209"/>
      <c r="K149" s="211"/>
    </row>
    <row r="150" spans="2:11" ht="30" x14ac:dyDescent="0.25">
      <c r="B150" s="332" t="s">
        <v>135</v>
      </c>
      <c r="C150" s="333">
        <v>284805</v>
      </c>
      <c r="D150" s="333" t="s">
        <v>441</v>
      </c>
      <c r="E150" s="373">
        <v>4100</v>
      </c>
      <c r="F150" s="335">
        <v>45793</v>
      </c>
      <c r="G150" s="383"/>
      <c r="H150" s="209"/>
      <c r="I150" s="210"/>
      <c r="J150" s="209"/>
      <c r="K150" s="211"/>
    </row>
    <row r="151" spans="2:11" ht="60" x14ac:dyDescent="0.25">
      <c r="B151" s="332" t="s">
        <v>135</v>
      </c>
      <c r="C151" s="333">
        <v>284625</v>
      </c>
      <c r="D151" s="333" t="s">
        <v>434</v>
      </c>
      <c r="E151" s="373">
        <v>31500</v>
      </c>
      <c r="F151" s="335">
        <v>45807</v>
      </c>
      <c r="G151" s="383"/>
      <c r="H151" s="209"/>
      <c r="I151" s="210"/>
      <c r="J151" s="209"/>
      <c r="K151" s="211"/>
    </row>
    <row r="152" spans="2:11" ht="16.5" thickBot="1" x14ac:dyDescent="0.3">
      <c r="B152" s="336" t="str">
        <f>IF(ISBLANK('Assinatura(livros)'!B23),"",'Assinatura(livros)'!B23)</f>
        <v/>
      </c>
      <c r="C152" s="337" t="str">
        <f>IF(ISBLANK('Assinatura(livros)'!C23),"",'Assinatura(livros)'!C23)</f>
        <v/>
      </c>
      <c r="D152" s="337" t="str">
        <f>IF(ISBLANK('Assinatura(livros)'!D23),"",'Assinatura(livros)'!D23)</f>
        <v/>
      </c>
      <c r="E152" s="374" t="str">
        <f>IF(ISBLANK('Assinatura(livros)'!I23),"",'Assinatura(livros)'!I23)</f>
        <v/>
      </c>
      <c r="F152" s="364" t="str">
        <f>IF(ISBLANK('Assinatura(livros)'!J23),"",'Assinatura(livros)'!J23)</f>
        <v/>
      </c>
      <c r="G152" s="384"/>
      <c r="H152" s="212"/>
      <c r="I152" s="213"/>
      <c r="J152" s="212"/>
      <c r="K152" s="214"/>
    </row>
    <row r="153" spans="2:11" ht="21.75" thickBot="1" x14ac:dyDescent="0.3">
      <c r="B153" s="764" t="s">
        <v>98</v>
      </c>
      <c r="C153" s="765"/>
      <c r="D153" s="765"/>
      <c r="E153" s="791">
        <f>SUM(E148:E152)</f>
        <v>658604</v>
      </c>
      <c r="F153" s="792"/>
      <c r="G153" s="766" t="s">
        <v>98</v>
      </c>
      <c r="H153" s="767"/>
      <c r="I153" s="767"/>
      <c r="J153" s="767"/>
      <c r="K153" s="339">
        <f>SUM(K148:K152)</f>
        <v>0</v>
      </c>
    </row>
    <row r="154" spans="2:11" ht="21" thickBot="1" x14ac:dyDescent="0.3">
      <c r="B154" s="759" t="s">
        <v>59</v>
      </c>
      <c r="C154" s="760"/>
      <c r="D154" s="760"/>
      <c r="E154" s="760"/>
      <c r="F154" s="760"/>
      <c r="G154" s="760"/>
      <c r="H154" s="760"/>
      <c r="I154" s="760"/>
      <c r="J154" s="760"/>
      <c r="K154" s="761"/>
    </row>
    <row r="155" spans="2:11" x14ac:dyDescent="0.25">
      <c r="B155" s="762" t="s">
        <v>0</v>
      </c>
      <c r="C155" s="754" t="s">
        <v>94</v>
      </c>
      <c r="D155" s="754" t="s">
        <v>1</v>
      </c>
      <c r="E155" s="754" t="s">
        <v>95</v>
      </c>
      <c r="F155" s="768" t="s">
        <v>5</v>
      </c>
      <c r="G155" s="756" t="s">
        <v>89</v>
      </c>
      <c r="H155" s="757"/>
      <c r="I155" s="757"/>
      <c r="J155" s="757"/>
      <c r="K155" s="758"/>
    </row>
    <row r="156" spans="2:11" ht="30" x14ac:dyDescent="0.25">
      <c r="B156" s="763"/>
      <c r="C156" s="755"/>
      <c r="D156" s="755"/>
      <c r="E156" s="755"/>
      <c r="F156" s="769"/>
      <c r="G156" s="328" t="s">
        <v>96</v>
      </c>
      <c r="H156" s="329" t="s">
        <v>86</v>
      </c>
      <c r="I156" s="329" t="s">
        <v>97</v>
      </c>
      <c r="J156" s="329" t="s">
        <v>87</v>
      </c>
      <c r="K156" s="330" t="s">
        <v>88</v>
      </c>
    </row>
    <row r="157" spans="2:11" x14ac:dyDescent="0.25">
      <c r="B157" s="332" t="str">
        <f>IF(ISBLANK('Manutenção de equipamentos'!B12),"",'Manutenção de equipamentos'!B12)</f>
        <v/>
      </c>
      <c r="C157" s="333" t="str">
        <f>IF(ISBLANK('Manutenção de equipamentos'!C12),"",'Manutenção de equipamentos'!C12)</f>
        <v/>
      </c>
      <c r="D157" s="333" t="str">
        <f>IF(ISBLANK('Manutenção de equipamentos'!D12),"",'Manutenção de equipamentos'!D12)</f>
        <v/>
      </c>
      <c r="E157" s="373" t="str">
        <f>IF(ISBLANK('Manutenção de equipamentos'!I12),"",'Manutenção de equipamentos'!I12)</f>
        <v/>
      </c>
      <c r="F157" s="335" t="str">
        <f>IF(ISBLANK('Manutenção de equipamentos'!J12),"",'Manutenção de equipamentos'!J12)</f>
        <v/>
      </c>
      <c r="G157" s="383"/>
      <c r="H157" s="209"/>
      <c r="I157" s="210"/>
      <c r="J157" s="209"/>
      <c r="K157" s="211"/>
    </row>
    <row r="158" spans="2:11" x14ac:dyDescent="0.25">
      <c r="B158" s="332" t="str">
        <f>IF(ISBLANK('Manutenção de equipamentos'!B13),"",'Manutenção de equipamentos'!B13)</f>
        <v/>
      </c>
      <c r="C158" s="333" t="str">
        <f>IF(ISBLANK('Manutenção de equipamentos'!C13),"",'Manutenção de equipamentos'!C13)</f>
        <v/>
      </c>
      <c r="D158" s="333" t="str">
        <f>IF(ISBLANK('Manutenção de equipamentos'!D13),"",'Manutenção de equipamentos'!D13)</f>
        <v/>
      </c>
      <c r="E158" s="373" t="str">
        <f>IF(ISBLANK('Manutenção de equipamentos'!I13),"",'Manutenção de equipamentos'!I13)</f>
        <v/>
      </c>
      <c r="F158" s="335" t="str">
        <f>IF(ISBLANK('Manutenção de equipamentos'!J13),"",'Manutenção de equipamentos'!J13)</f>
        <v/>
      </c>
      <c r="G158" s="383"/>
      <c r="H158" s="209"/>
      <c r="I158" s="210"/>
      <c r="J158" s="209"/>
      <c r="K158" s="211"/>
    </row>
    <row r="159" spans="2:11" x14ac:dyDescent="0.25">
      <c r="B159" s="332" t="str">
        <f>IF(ISBLANK('Manutenção de equipamentos'!B14),"",'Manutenção de equipamentos'!B14)</f>
        <v/>
      </c>
      <c r="C159" s="333" t="str">
        <f>IF(ISBLANK('Manutenção de equipamentos'!C14),"",'Manutenção de equipamentos'!C14)</f>
        <v/>
      </c>
      <c r="D159" s="333" t="str">
        <f>IF(ISBLANK('Manutenção de equipamentos'!D14),"",'Manutenção de equipamentos'!D14)</f>
        <v/>
      </c>
      <c r="E159" s="373" t="str">
        <f>IF(ISBLANK('Manutenção de equipamentos'!I14),"",'Manutenção de equipamentos'!I14)</f>
        <v/>
      </c>
      <c r="F159" s="335" t="str">
        <f>IF(ISBLANK('Manutenção de equipamentos'!J14),"",'Manutenção de equipamentos'!J14)</f>
        <v/>
      </c>
      <c r="G159" s="383"/>
      <c r="H159" s="209"/>
      <c r="I159" s="210"/>
      <c r="J159" s="209"/>
      <c r="K159" s="211"/>
    </row>
    <row r="160" spans="2:11" x14ac:dyDescent="0.25">
      <c r="B160" s="332" t="str">
        <f>IF(ISBLANK('Manutenção de equipamentos'!B15),"",'Manutenção de equipamentos'!B15)</f>
        <v/>
      </c>
      <c r="C160" s="333" t="str">
        <f>IF(ISBLANK('Manutenção de equipamentos'!C15),"",'Manutenção de equipamentos'!C15)</f>
        <v/>
      </c>
      <c r="D160" s="333" t="str">
        <f>IF(ISBLANK('Manutenção de equipamentos'!D15),"",'Manutenção de equipamentos'!D15)</f>
        <v/>
      </c>
      <c r="E160" s="373" t="str">
        <f>IF(ISBLANK('Manutenção de equipamentos'!I15),"",'Manutenção de equipamentos'!I15)</f>
        <v/>
      </c>
      <c r="F160" s="335" t="str">
        <f>IF(ISBLANK('Manutenção de equipamentos'!J15),"",'Manutenção de equipamentos'!J15)</f>
        <v/>
      </c>
      <c r="G160" s="383"/>
      <c r="H160" s="393"/>
      <c r="I160" s="394"/>
      <c r="J160" s="209"/>
      <c r="K160" s="211"/>
    </row>
    <row r="161" spans="2:11" ht="16.5" thickBot="1" x14ac:dyDescent="0.3">
      <c r="B161" s="336" t="str">
        <f>IF(ISBLANK('Manutenção de equipamentos'!B16),"",'Manutenção de equipamentos'!B16)</f>
        <v/>
      </c>
      <c r="C161" s="337" t="str">
        <f>IF(ISBLANK('Manutenção de equipamentos'!C16),"",'Manutenção de equipamentos'!C16)</f>
        <v/>
      </c>
      <c r="D161" s="337" t="str">
        <f>IF(ISBLANK('Manutenção de equipamentos'!D16),"",'Manutenção de equipamentos'!D16)</f>
        <v/>
      </c>
      <c r="E161" s="374" t="str">
        <f>IF(ISBLANK('Manutenção de equipamentos'!I16),"",'Manutenção de equipamentos'!I16)</f>
        <v/>
      </c>
      <c r="F161" s="364" t="str">
        <f>IF(ISBLANK('Manutenção de equipamentos'!J16),"",'Manutenção de equipamentos'!J16)</f>
        <v/>
      </c>
      <c r="G161" s="384"/>
      <c r="H161" s="212"/>
      <c r="I161" s="213"/>
      <c r="J161" s="212"/>
      <c r="K161" s="214"/>
    </row>
    <row r="162" spans="2:11" ht="21.75" thickBot="1" x14ac:dyDescent="0.3">
      <c r="B162" s="764" t="s">
        <v>60</v>
      </c>
      <c r="C162" s="765"/>
      <c r="D162" s="765"/>
      <c r="E162" s="791">
        <f>SUM(E157:E161)</f>
        <v>0</v>
      </c>
      <c r="F162" s="792"/>
      <c r="G162" s="766" t="s">
        <v>91</v>
      </c>
      <c r="H162" s="767"/>
      <c r="I162" s="767"/>
      <c r="J162" s="767"/>
      <c r="K162" s="339">
        <f>SUM(K157:K161)</f>
        <v>0</v>
      </c>
    </row>
    <row r="163" spans="2:11" ht="21" thickBot="1" x14ac:dyDescent="0.3">
      <c r="B163" s="759" t="s">
        <v>27</v>
      </c>
      <c r="C163" s="760"/>
      <c r="D163" s="760"/>
      <c r="E163" s="760"/>
      <c r="F163" s="760"/>
      <c r="G163" s="760"/>
      <c r="H163" s="760"/>
      <c r="I163" s="760"/>
      <c r="J163" s="760"/>
      <c r="K163" s="761"/>
    </row>
    <row r="164" spans="2:11" x14ac:dyDescent="0.25">
      <c r="B164" s="762" t="s">
        <v>0</v>
      </c>
      <c r="C164" s="754" t="s">
        <v>94</v>
      </c>
      <c r="D164" s="754" t="s">
        <v>1</v>
      </c>
      <c r="E164" s="754" t="s">
        <v>95</v>
      </c>
      <c r="F164" s="768" t="s">
        <v>5</v>
      </c>
      <c r="G164" s="756" t="s">
        <v>89</v>
      </c>
      <c r="H164" s="757"/>
      <c r="I164" s="757"/>
      <c r="J164" s="757"/>
      <c r="K164" s="758"/>
    </row>
    <row r="165" spans="2:11" ht="30" x14ac:dyDescent="0.25">
      <c r="B165" s="763"/>
      <c r="C165" s="755"/>
      <c r="D165" s="755"/>
      <c r="E165" s="755"/>
      <c r="F165" s="769"/>
      <c r="G165" s="328" t="s">
        <v>96</v>
      </c>
      <c r="H165" s="329" t="s">
        <v>86</v>
      </c>
      <c r="I165" s="329" t="s">
        <v>97</v>
      </c>
      <c r="J165" s="329" t="s">
        <v>87</v>
      </c>
      <c r="K165" s="330" t="s">
        <v>88</v>
      </c>
    </row>
    <row r="166" spans="2:11" ht="30" x14ac:dyDescent="0.25">
      <c r="B166" s="332" t="s">
        <v>130</v>
      </c>
      <c r="C166" s="333">
        <v>288216</v>
      </c>
      <c r="D166" s="333" t="s">
        <v>540</v>
      </c>
      <c r="E166" s="356">
        <v>400</v>
      </c>
      <c r="F166" s="335">
        <v>45808</v>
      </c>
      <c r="G166" s="383"/>
      <c r="H166" s="209"/>
      <c r="I166" s="210"/>
      <c r="J166" s="209"/>
      <c r="K166" s="211"/>
    </row>
    <row r="167" spans="2:11" ht="45" x14ac:dyDescent="0.25">
      <c r="B167" s="332" t="s">
        <v>130</v>
      </c>
      <c r="C167" s="333">
        <v>291047</v>
      </c>
      <c r="D167" s="333" t="s">
        <v>551</v>
      </c>
      <c r="E167" s="356">
        <v>4000</v>
      </c>
      <c r="F167" s="335">
        <v>45835</v>
      </c>
      <c r="G167" s="383"/>
      <c r="H167" s="209"/>
      <c r="I167" s="210"/>
      <c r="J167" s="209"/>
      <c r="K167" s="211"/>
    </row>
    <row r="168" spans="2:11" ht="60" x14ac:dyDescent="0.25">
      <c r="B168" s="332" t="s">
        <v>558</v>
      </c>
      <c r="C168" s="333">
        <v>300568</v>
      </c>
      <c r="D168" s="333" t="s">
        <v>556</v>
      </c>
      <c r="E168" s="356">
        <v>6600</v>
      </c>
      <c r="F168" s="335">
        <v>45838</v>
      </c>
      <c r="G168" s="383"/>
      <c r="H168" s="538"/>
      <c r="I168" s="539"/>
      <c r="J168" s="209"/>
      <c r="K168" s="211"/>
    </row>
    <row r="169" spans="2:11" ht="30" x14ac:dyDescent="0.25">
      <c r="B169" s="332" t="s">
        <v>142</v>
      </c>
      <c r="C169" s="333">
        <v>295226</v>
      </c>
      <c r="D169" s="333" t="s">
        <v>726</v>
      </c>
      <c r="E169" s="356">
        <v>4300</v>
      </c>
      <c r="F169" s="335">
        <v>45838</v>
      </c>
      <c r="G169" s="383"/>
      <c r="H169" s="529"/>
      <c r="I169" s="532"/>
      <c r="J169" s="209"/>
      <c r="K169" s="211"/>
    </row>
    <row r="170" spans="2:11" ht="16.5" thickBot="1" x14ac:dyDescent="0.3">
      <c r="B170" s="336" t="str">
        <f>IF(ISBLANK('Serviços Gráficos'!B16),"",'Serviços Gráficos'!B16)</f>
        <v/>
      </c>
      <c r="C170" s="337" t="str">
        <f>IF(ISBLANK('Serviços Gráficos'!C16),"",'Serviços Gráficos'!C16)</f>
        <v/>
      </c>
      <c r="D170" s="337" t="str">
        <f>IF(ISBLANK('Serviços Gráficos'!D16),"",'Serviços Gráficos'!D16)</f>
        <v/>
      </c>
      <c r="E170" s="363" t="str">
        <f>IF(ISBLANK('Serviços Gráficos'!I16),"",'Serviços Gráficos'!I16)</f>
        <v/>
      </c>
      <c r="F170" s="364" t="str">
        <f>IF(ISBLANK('Serviços Gráficos'!J16),"",'Serviços Gráficos'!J16)</f>
        <v/>
      </c>
      <c r="G170" s="384"/>
      <c r="H170" s="212"/>
      <c r="I170" s="213"/>
      <c r="J170" s="212"/>
      <c r="K170" s="214"/>
    </row>
    <row r="171" spans="2:11" ht="21.75" thickBot="1" x14ac:dyDescent="0.3">
      <c r="B171" s="764" t="s">
        <v>61</v>
      </c>
      <c r="C171" s="765"/>
      <c r="D171" s="765"/>
      <c r="E171" s="791">
        <f>SUM(E166:E170)</f>
        <v>15300</v>
      </c>
      <c r="F171" s="792"/>
      <c r="G171" s="752" t="s">
        <v>61</v>
      </c>
      <c r="H171" s="753"/>
      <c r="I171" s="753"/>
      <c r="J171" s="753"/>
      <c r="K171" s="339">
        <f>SUM(K166:K170)</f>
        <v>0</v>
      </c>
    </row>
    <row r="172" spans="2:11" ht="21" thickBot="1" x14ac:dyDescent="0.3">
      <c r="B172" s="759" t="s">
        <v>28</v>
      </c>
      <c r="C172" s="760"/>
      <c r="D172" s="760"/>
      <c r="E172" s="760"/>
      <c r="F172" s="760"/>
      <c r="G172" s="760"/>
      <c r="H172" s="760"/>
      <c r="I172" s="760"/>
      <c r="J172" s="760"/>
      <c r="K172" s="761"/>
    </row>
    <row r="173" spans="2:11" x14ac:dyDescent="0.25">
      <c r="B173" s="762" t="s">
        <v>0</v>
      </c>
      <c r="C173" s="754" t="s">
        <v>94</v>
      </c>
      <c r="D173" s="754" t="s">
        <v>1</v>
      </c>
      <c r="E173" s="754" t="s">
        <v>95</v>
      </c>
      <c r="F173" s="775" t="s">
        <v>5</v>
      </c>
      <c r="G173" s="756" t="s">
        <v>89</v>
      </c>
      <c r="H173" s="757"/>
      <c r="I173" s="757"/>
      <c r="J173" s="757"/>
      <c r="K173" s="758"/>
    </row>
    <row r="174" spans="2:11" ht="30" x14ac:dyDescent="0.25">
      <c r="B174" s="763"/>
      <c r="C174" s="755"/>
      <c r="D174" s="755"/>
      <c r="E174" s="755"/>
      <c r="F174" s="776"/>
      <c r="G174" s="558" t="s">
        <v>96</v>
      </c>
      <c r="H174" s="559" t="s">
        <v>86</v>
      </c>
      <c r="I174" s="559" t="s">
        <v>97</v>
      </c>
      <c r="J174" s="559" t="s">
        <v>87</v>
      </c>
      <c r="K174" s="330" t="s">
        <v>88</v>
      </c>
    </row>
    <row r="175" spans="2:11" ht="30" x14ac:dyDescent="0.25">
      <c r="B175" s="332" t="s">
        <v>133</v>
      </c>
      <c r="C175" s="333">
        <v>290701</v>
      </c>
      <c r="D175" s="333" t="s">
        <v>217</v>
      </c>
      <c r="E175" s="356">
        <v>124.22</v>
      </c>
      <c r="F175" s="370">
        <v>45777</v>
      </c>
      <c r="G175" s="383"/>
      <c r="H175" s="209"/>
      <c r="I175" s="210"/>
      <c r="J175" s="209"/>
      <c r="K175" s="211"/>
    </row>
    <row r="176" spans="2:11" ht="60" x14ac:dyDescent="0.25">
      <c r="B176" s="332" t="s">
        <v>133</v>
      </c>
      <c r="C176" s="333">
        <v>290677</v>
      </c>
      <c r="D176" s="333" t="s">
        <v>219</v>
      </c>
      <c r="E176" s="356">
        <v>662.53</v>
      </c>
      <c r="F176" s="370">
        <v>45838</v>
      </c>
      <c r="G176" s="383"/>
      <c r="H176" s="209"/>
      <c r="I176" s="210"/>
      <c r="J176" s="209"/>
      <c r="K176" s="211"/>
    </row>
    <row r="177" spans="2:11" ht="45" x14ac:dyDescent="0.25">
      <c r="B177" s="638" t="s">
        <v>116</v>
      </c>
      <c r="C177" s="637">
        <v>309082</v>
      </c>
      <c r="D177" s="637" t="s">
        <v>366</v>
      </c>
      <c r="E177" s="356">
        <v>1245.5999999999999</v>
      </c>
      <c r="F177" s="635">
        <v>45838</v>
      </c>
      <c r="G177" s="383"/>
      <c r="H177" s="209"/>
      <c r="I177" s="210"/>
      <c r="J177" s="209"/>
      <c r="K177" s="211"/>
    </row>
    <row r="178" spans="2:11" ht="45" x14ac:dyDescent="0.25">
      <c r="B178" s="638" t="s">
        <v>116</v>
      </c>
      <c r="C178" s="637">
        <v>309082</v>
      </c>
      <c r="D178" s="637" t="s">
        <v>367</v>
      </c>
      <c r="E178" s="356">
        <v>3892.2</v>
      </c>
      <c r="F178" s="635">
        <v>45838</v>
      </c>
      <c r="G178" s="383"/>
      <c r="H178" s="209"/>
      <c r="I178" s="210"/>
      <c r="J178" s="209"/>
      <c r="K178" s="211"/>
    </row>
    <row r="179" spans="2:11" ht="45" x14ac:dyDescent="0.25">
      <c r="B179" s="638" t="s">
        <v>116</v>
      </c>
      <c r="C179" s="637">
        <v>309082</v>
      </c>
      <c r="D179" s="637" t="s">
        <v>701</v>
      </c>
      <c r="E179" s="356">
        <v>590</v>
      </c>
      <c r="F179" s="635">
        <v>45838</v>
      </c>
      <c r="G179" s="383"/>
      <c r="H179" s="209"/>
      <c r="I179" s="210"/>
      <c r="J179" s="209"/>
      <c r="K179" s="211"/>
    </row>
    <row r="180" spans="2:11" ht="45" x14ac:dyDescent="0.25">
      <c r="B180" s="638" t="s">
        <v>116</v>
      </c>
      <c r="C180" s="637">
        <v>309082</v>
      </c>
      <c r="D180" s="637" t="s">
        <v>702</v>
      </c>
      <c r="E180" s="356">
        <v>1453</v>
      </c>
      <c r="F180" s="635">
        <v>45838</v>
      </c>
      <c r="G180" s="383"/>
      <c r="H180" s="209"/>
      <c r="I180" s="210"/>
      <c r="J180" s="209"/>
      <c r="K180" s="211"/>
    </row>
    <row r="181" spans="2:11" ht="45" x14ac:dyDescent="0.25">
      <c r="B181" s="638" t="s">
        <v>116</v>
      </c>
      <c r="C181" s="637">
        <v>309082</v>
      </c>
      <c r="D181" s="637" t="s">
        <v>368</v>
      </c>
      <c r="E181" s="356">
        <v>72.66</v>
      </c>
      <c r="F181" s="635">
        <v>45838</v>
      </c>
      <c r="G181" s="383"/>
      <c r="H181" s="209"/>
      <c r="I181" s="210"/>
      <c r="J181" s="209"/>
      <c r="K181" s="211"/>
    </row>
    <row r="182" spans="2:11" ht="45" x14ac:dyDescent="0.25">
      <c r="B182" s="638" t="s">
        <v>116</v>
      </c>
      <c r="C182" s="637">
        <v>309082</v>
      </c>
      <c r="D182" s="637" t="s">
        <v>369</v>
      </c>
      <c r="E182" s="356">
        <v>2595</v>
      </c>
      <c r="F182" s="635">
        <v>45838</v>
      </c>
      <c r="G182" s="383"/>
      <c r="H182" s="209"/>
      <c r="I182" s="210"/>
      <c r="J182" s="209"/>
      <c r="K182" s="211"/>
    </row>
    <row r="183" spans="2:11" ht="45" x14ac:dyDescent="0.25">
      <c r="B183" s="638" t="s">
        <v>116</v>
      </c>
      <c r="C183" s="637">
        <v>309082</v>
      </c>
      <c r="D183" s="637" t="s">
        <v>703</v>
      </c>
      <c r="E183" s="356">
        <v>4981.32</v>
      </c>
      <c r="F183" s="635">
        <v>45838</v>
      </c>
      <c r="G183" s="383"/>
      <c r="H183" s="209"/>
      <c r="I183" s="210"/>
      <c r="J183" s="209"/>
      <c r="K183" s="211"/>
    </row>
    <row r="184" spans="2:11" ht="45" x14ac:dyDescent="0.25">
      <c r="B184" s="638" t="s">
        <v>116</v>
      </c>
      <c r="C184" s="637">
        <v>309082</v>
      </c>
      <c r="D184" s="637" t="s">
        <v>704</v>
      </c>
      <c r="E184" s="356">
        <v>1660.44</v>
      </c>
      <c r="F184" s="635">
        <v>45838</v>
      </c>
      <c r="G184" s="383"/>
      <c r="H184" s="209"/>
      <c r="I184" s="210"/>
      <c r="J184" s="209"/>
      <c r="K184" s="211"/>
    </row>
    <row r="185" spans="2:11" ht="45" x14ac:dyDescent="0.25">
      <c r="B185" s="638" t="s">
        <v>116</v>
      </c>
      <c r="C185" s="637">
        <v>309082</v>
      </c>
      <c r="D185" s="637" t="s">
        <v>705</v>
      </c>
      <c r="E185" s="356">
        <v>30.1</v>
      </c>
      <c r="F185" s="635">
        <v>45838</v>
      </c>
      <c r="G185" s="383"/>
      <c r="H185" s="209"/>
      <c r="I185" s="210"/>
      <c r="J185" s="209"/>
      <c r="K185" s="211"/>
    </row>
    <row r="186" spans="2:11" ht="45" x14ac:dyDescent="0.25">
      <c r="B186" s="638" t="s">
        <v>116</v>
      </c>
      <c r="C186" s="637">
        <v>309082</v>
      </c>
      <c r="D186" s="637" t="s">
        <v>372</v>
      </c>
      <c r="E186" s="356">
        <v>140.13</v>
      </c>
      <c r="F186" s="635">
        <v>45838</v>
      </c>
      <c r="G186" s="383"/>
      <c r="H186" s="209"/>
      <c r="I186" s="210"/>
      <c r="J186" s="209"/>
      <c r="K186" s="211"/>
    </row>
    <row r="187" spans="2:11" ht="45" x14ac:dyDescent="0.25">
      <c r="B187" s="638" t="s">
        <v>116</v>
      </c>
      <c r="C187" s="637">
        <v>309082</v>
      </c>
      <c r="D187" s="637" t="s">
        <v>373</v>
      </c>
      <c r="E187" s="356">
        <v>2698.6</v>
      </c>
      <c r="F187" s="635">
        <v>45838</v>
      </c>
      <c r="G187" s="383"/>
      <c r="H187" s="209"/>
      <c r="I187" s="210"/>
      <c r="J187" s="209"/>
      <c r="K187" s="211"/>
    </row>
    <row r="188" spans="2:11" ht="45" x14ac:dyDescent="0.25">
      <c r="B188" s="638" t="s">
        <v>116</v>
      </c>
      <c r="C188" s="637">
        <v>309082</v>
      </c>
      <c r="D188" s="637" t="s">
        <v>374</v>
      </c>
      <c r="E188" s="356">
        <v>7680.4</v>
      </c>
      <c r="F188" s="635">
        <v>45838</v>
      </c>
      <c r="G188" s="383"/>
      <c r="H188" s="209"/>
      <c r="I188" s="210"/>
      <c r="J188" s="209"/>
      <c r="K188" s="211"/>
    </row>
    <row r="189" spans="2:11" ht="45" x14ac:dyDescent="0.25">
      <c r="B189" s="638" t="s">
        <v>116</v>
      </c>
      <c r="C189" s="637">
        <v>309082</v>
      </c>
      <c r="D189" s="637" t="s">
        <v>706</v>
      </c>
      <c r="E189" s="356">
        <v>51.28</v>
      </c>
      <c r="F189" s="635">
        <v>45838</v>
      </c>
      <c r="G189" s="383"/>
      <c r="H189" s="209"/>
      <c r="I189" s="210"/>
      <c r="J189" s="209"/>
      <c r="K189" s="211"/>
    </row>
    <row r="190" spans="2:11" ht="45" x14ac:dyDescent="0.25">
      <c r="B190" s="638" t="s">
        <v>116</v>
      </c>
      <c r="C190" s="637">
        <v>309082</v>
      </c>
      <c r="D190" s="637" t="s">
        <v>707</v>
      </c>
      <c r="E190" s="356">
        <v>119.88</v>
      </c>
      <c r="F190" s="635">
        <v>45838</v>
      </c>
      <c r="G190" s="383"/>
      <c r="H190" s="209"/>
      <c r="I190" s="210"/>
      <c r="J190" s="209"/>
      <c r="K190" s="211"/>
    </row>
    <row r="191" spans="2:11" ht="45" x14ac:dyDescent="0.25">
      <c r="B191" s="638" t="s">
        <v>116</v>
      </c>
      <c r="C191" s="637">
        <v>309082</v>
      </c>
      <c r="D191" s="637" t="s">
        <v>378</v>
      </c>
      <c r="E191" s="356">
        <v>584.16</v>
      </c>
      <c r="F191" s="635">
        <v>45838</v>
      </c>
      <c r="G191" s="383"/>
      <c r="H191" s="209"/>
      <c r="I191" s="210"/>
      <c r="J191" s="209"/>
      <c r="K191" s="211"/>
    </row>
    <row r="192" spans="2:11" ht="45" x14ac:dyDescent="0.25">
      <c r="B192" s="638" t="s">
        <v>116</v>
      </c>
      <c r="C192" s="637">
        <v>309082</v>
      </c>
      <c r="D192" s="637" t="s">
        <v>377</v>
      </c>
      <c r="E192" s="356">
        <v>747.2</v>
      </c>
      <c r="F192" s="635">
        <v>45838</v>
      </c>
      <c r="G192" s="383"/>
      <c r="H192" s="209"/>
      <c r="I192" s="210"/>
      <c r="J192" s="209"/>
      <c r="K192" s="211"/>
    </row>
    <row r="193" spans="2:11" ht="45" x14ac:dyDescent="0.25">
      <c r="B193" s="638" t="s">
        <v>116</v>
      </c>
      <c r="C193" s="637">
        <v>309082</v>
      </c>
      <c r="D193" s="637" t="s">
        <v>376</v>
      </c>
      <c r="E193" s="356">
        <v>154.6</v>
      </c>
      <c r="F193" s="635">
        <v>45838</v>
      </c>
      <c r="G193" s="383"/>
      <c r="H193" s="209"/>
      <c r="I193" s="210"/>
      <c r="J193" s="209"/>
      <c r="K193" s="211"/>
    </row>
    <row r="194" spans="2:11" ht="45" x14ac:dyDescent="0.25">
      <c r="B194" s="638" t="s">
        <v>116</v>
      </c>
      <c r="C194" s="637">
        <v>309082</v>
      </c>
      <c r="D194" s="637" t="s">
        <v>710</v>
      </c>
      <c r="E194" s="356">
        <v>3114</v>
      </c>
      <c r="F194" s="635">
        <v>45838</v>
      </c>
      <c r="G194" s="383"/>
      <c r="H194" s="209"/>
      <c r="I194" s="210"/>
      <c r="J194" s="209"/>
      <c r="K194" s="211"/>
    </row>
    <row r="195" spans="2:11" ht="45" x14ac:dyDescent="0.25">
      <c r="B195" s="638" t="s">
        <v>116</v>
      </c>
      <c r="C195" s="637">
        <v>309082</v>
      </c>
      <c r="D195" s="637" t="s">
        <v>711</v>
      </c>
      <c r="E195" s="356">
        <v>173.76</v>
      </c>
      <c r="F195" s="635">
        <v>45838</v>
      </c>
      <c r="G195" s="383"/>
      <c r="H195" s="209"/>
      <c r="I195" s="210"/>
      <c r="J195" s="209"/>
      <c r="K195" s="211"/>
    </row>
    <row r="196" spans="2:11" ht="45" x14ac:dyDescent="0.25">
      <c r="B196" s="638" t="s">
        <v>116</v>
      </c>
      <c r="C196" s="637">
        <v>309082</v>
      </c>
      <c r="D196" s="637" t="s">
        <v>380</v>
      </c>
      <c r="E196" s="356">
        <v>394.55</v>
      </c>
      <c r="F196" s="635">
        <v>45838</v>
      </c>
      <c r="G196" s="383"/>
      <c r="H196" s="209"/>
      <c r="I196" s="210"/>
      <c r="J196" s="209"/>
      <c r="K196" s="211"/>
    </row>
    <row r="197" spans="2:11" ht="45" x14ac:dyDescent="0.25">
      <c r="B197" s="638" t="s">
        <v>131</v>
      </c>
      <c r="C197" s="637">
        <v>286702</v>
      </c>
      <c r="D197" s="637" t="s">
        <v>597</v>
      </c>
      <c r="E197" s="356">
        <v>250000</v>
      </c>
      <c r="F197" s="635">
        <v>45805</v>
      </c>
      <c r="G197" s="383"/>
      <c r="H197" s="209"/>
      <c r="I197" s="210"/>
      <c r="J197" s="209"/>
      <c r="K197" s="211"/>
    </row>
    <row r="198" spans="2:11" ht="45" x14ac:dyDescent="0.25">
      <c r="B198" s="638" t="s">
        <v>116</v>
      </c>
      <c r="C198" s="637">
        <v>290546</v>
      </c>
      <c r="D198" s="637" t="s">
        <v>347</v>
      </c>
      <c r="E198" s="356">
        <v>38613.269999999997</v>
      </c>
      <c r="F198" s="635">
        <v>45838</v>
      </c>
      <c r="G198" s="383"/>
      <c r="H198" s="209"/>
      <c r="I198" s="210"/>
      <c r="J198" s="209"/>
      <c r="K198" s="211"/>
    </row>
    <row r="199" spans="2:11" x14ac:dyDescent="0.25">
      <c r="B199" s="637"/>
      <c r="C199" s="637"/>
      <c r="D199" s="637"/>
      <c r="E199" s="356"/>
      <c r="F199" s="660"/>
      <c r="G199" s="389"/>
      <c r="H199" s="209"/>
      <c r="I199" s="210"/>
      <c r="J199" s="209"/>
      <c r="K199" s="211"/>
    </row>
    <row r="200" spans="2:11" x14ac:dyDescent="0.25">
      <c r="B200" s="637"/>
      <c r="C200" s="637"/>
      <c r="D200" s="637"/>
      <c r="E200" s="356"/>
      <c r="F200" s="660"/>
      <c r="G200" s="389"/>
      <c r="H200" s="209"/>
      <c r="I200" s="210"/>
      <c r="J200" s="209"/>
      <c r="K200" s="211"/>
    </row>
    <row r="201" spans="2:11" x14ac:dyDescent="0.25">
      <c r="B201" s="637"/>
      <c r="C201" s="637"/>
      <c r="D201" s="637"/>
      <c r="E201" s="356"/>
      <c r="F201" s="660"/>
      <c r="G201" s="389"/>
      <c r="H201" s="209"/>
      <c r="I201" s="210"/>
      <c r="J201" s="209"/>
      <c r="K201" s="211"/>
    </row>
    <row r="202" spans="2:11" x14ac:dyDescent="0.25">
      <c r="B202" s="637"/>
      <c r="C202" s="637"/>
      <c r="D202" s="637"/>
      <c r="E202" s="356"/>
      <c r="F202" s="660"/>
      <c r="G202" s="389"/>
      <c r="H202" s="209"/>
      <c r="I202" s="210"/>
      <c r="J202" s="209"/>
      <c r="K202" s="211"/>
    </row>
    <row r="203" spans="2:11" x14ac:dyDescent="0.25">
      <c r="B203" s="637"/>
      <c r="C203" s="637"/>
      <c r="D203" s="637"/>
      <c r="E203" s="636"/>
      <c r="F203" s="660"/>
      <c r="G203" s="389"/>
      <c r="H203" s="209"/>
      <c r="I203" s="210"/>
      <c r="J203" s="209"/>
      <c r="K203" s="211"/>
    </row>
    <row r="204" spans="2:11" x14ac:dyDescent="0.25">
      <c r="B204" s="637"/>
      <c r="C204" s="637"/>
      <c r="D204" s="637"/>
      <c r="E204" s="636"/>
      <c r="F204" s="660"/>
      <c r="G204" s="389"/>
      <c r="H204" s="209"/>
      <c r="I204" s="210"/>
      <c r="J204" s="209"/>
      <c r="K204" s="211"/>
    </row>
    <row r="205" spans="2:11" x14ac:dyDescent="0.25">
      <c r="B205" s="637"/>
      <c r="C205" s="637"/>
      <c r="D205" s="637"/>
      <c r="E205" s="636"/>
      <c r="F205" s="660"/>
      <c r="G205" s="389"/>
      <c r="H205" s="209"/>
      <c r="I205" s="210"/>
      <c r="J205" s="209"/>
      <c r="K205" s="211"/>
    </row>
    <row r="206" spans="2:11" x14ac:dyDescent="0.25">
      <c r="B206" s="637"/>
      <c r="C206" s="637"/>
      <c r="D206" s="637"/>
      <c r="E206" s="636"/>
      <c r="F206" s="660"/>
      <c r="G206" s="389"/>
      <c r="H206" s="209"/>
      <c r="I206" s="210"/>
      <c r="J206" s="209"/>
      <c r="K206" s="211"/>
    </row>
    <row r="207" spans="2:11" x14ac:dyDescent="0.25">
      <c r="B207" s="366"/>
      <c r="C207" s="366"/>
      <c r="D207" s="637"/>
      <c r="E207" s="662"/>
      <c r="F207" s="659"/>
      <c r="G207" s="389"/>
      <c r="H207" s="209"/>
      <c r="I207" s="210"/>
      <c r="J207" s="209"/>
      <c r="K207" s="211"/>
    </row>
    <row r="208" spans="2:11" x14ac:dyDescent="0.25">
      <c r="B208" s="366"/>
      <c r="C208" s="366"/>
      <c r="D208" s="637"/>
      <c r="E208" s="662"/>
      <c r="F208" s="659"/>
      <c r="G208" s="389"/>
      <c r="H208" s="209"/>
      <c r="I208" s="210"/>
      <c r="J208" s="209"/>
      <c r="K208" s="211"/>
    </row>
    <row r="209" spans="2:11" x14ac:dyDescent="0.25">
      <c r="B209" s="366"/>
      <c r="C209" s="366"/>
      <c r="D209" s="637"/>
      <c r="E209" s="662"/>
      <c r="F209" s="659"/>
      <c r="G209" s="389"/>
      <c r="H209" s="209"/>
      <c r="I209" s="210"/>
      <c r="J209" s="209"/>
      <c r="K209" s="211"/>
    </row>
    <row r="210" spans="2:11" x14ac:dyDescent="0.25">
      <c r="B210" s="366"/>
      <c r="C210" s="366"/>
      <c r="D210" s="637"/>
      <c r="E210" s="662"/>
      <c r="F210" s="659"/>
      <c r="G210" s="389"/>
      <c r="H210" s="209"/>
      <c r="I210" s="210"/>
      <c r="J210" s="209"/>
      <c r="K210" s="211"/>
    </row>
    <row r="211" spans="2:11" x14ac:dyDescent="0.25">
      <c r="B211" s="366"/>
      <c r="C211" s="366"/>
      <c r="D211" s="637"/>
      <c r="E211" s="662"/>
      <c r="F211" s="659"/>
      <c r="G211" s="389"/>
      <c r="H211" s="209"/>
      <c r="I211" s="210"/>
      <c r="J211" s="209"/>
      <c r="K211" s="211"/>
    </row>
    <row r="212" spans="2:11" x14ac:dyDescent="0.25">
      <c r="B212" s="366"/>
      <c r="C212" s="366"/>
      <c r="D212" s="637"/>
      <c r="E212" s="662"/>
      <c r="F212" s="659"/>
      <c r="G212" s="389"/>
      <c r="H212" s="209"/>
      <c r="I212" s="210"/>
      <c r="J212" s="209"/>
      <c r="K212" s="211"/>
    </row>
    <row r="213" spans="2:11" x14ac:dyDescent="0.25">
      <c r="B213" s="366"/>
      <c r="C213" s="366"/>
      <c r="D213" s="637"/>
      <c r="E213" s="662"/>
      <c r="F213" s="659"/>
      <c r="G213" s="389"/>
      <c r="H213" s="209"/>
      <c r="I213" s="210"/>
      <c r="J213" s="209"/>
      <c r="K213" s="211"/>
    </row>
    <row r="214" spans="2:11" x14ac:dyDescent="0.25">
      <c r="B214" s="366"/>
      <c r="C214" s="366"/>
      <c r="D214" s="637"/>
      <c r="E214" s="662"/>
      <c r="F214" s="659"/>
      <c r="G214" s="389"/>
      <c r="H214" s="209"/>
      <c r="I214" s="210"/>
      <c r="J214" s="209"/>
      <c r="K214" s="211"/>
    </row>
    <row r="215" spans="2:11" x14ac:dyDescent="0.25">
      <c r="B215" s="366"/>
      <c r="C215" s="366"/>
      <c r="D215" s="637"/>
      <c r="E215" s="662"/>
      <c r="F215" s="659"/>
      <c r="G215" s="389"/>
      <c r="H215" s="209"/>
      <c r="I215" s="210"/>
      <c r="J215" s="209"/>
      <c r="K215" s="211"/>
    </row>
    <row r="216" spans="2:11" x14ac:dyDescent="0.25">
      <c r="B216" s="366"/>
      <c r="C216" s="366"/>
      <c r="D216" s="637"/>
      <c r="E216" s="662"/>
      <c r="F216" s="659"/>
      <c r="G216" s="389"/>
      <c r="H216" s="209"/>
      <c r="I216" s="210"/>
      <c r="J216" s="209"/>
      <c r="K216" s="211"/>
    </row>
    <row r="217" spans="2:11" x14ac:dyDescent="0.25">
      <c r="B217" s="366"/>
      <c r="C217" s="366"/>
      <c r="D217" s="637"/>
      <c r="E217" s="662"/>
      <c r="F217" s="659"/>
      <c r="G217" s="389"/>
      <c r="H217" s="209"/>
      <c r="I217" s="210"/>
      <c r="J217" s="209"/>
      <c r="K217" s="211"/>
    </row>
    <row r="218" spans="2:11" x14ac:dyDescent="0.25">
      <c r="B218" s="366"/>
      <c r="C218" s="366"/>
      <c r="D218" s="637"/>
      <c r="E218" s="662"/>
      <c r="F218" s="659"/>
      <c r="G218" s="389"/>
      <c r="H218" s="209"/>
      <c r="I218" s="210"/>
      <c r="J218" s="209"/>
      <c r="K218" s="211"/>
    </row>
    <row r="219" spans="2:11" x14ac:dyDescent="0.25">
      <c r="B219" s="366"/>
      <c r="C219" s="366"/>
      <c r="D219" s="637"/>
      <c r="E219" s="662"/>
      <c r="F219" s="659"/>
      <c r="G219" s="389"/>
      <c r="H219" s="209"/>
      <c r="I219" s="210"/>
      <c r="J219" s="209"/>
      <c r="K219" s="211"/>
    </row>
    <row r="220" spans="2:11" x14ac:dyDescent="0.25">
      <c r="B220" s="366"/>
      <c r="C220" s="366"/>
      <c r="D220" s="637"/>
      <c r="E220" s="662"/>
      <c r="F220" s="659"/>
      <c r="G220" s="389"/>
      <c r="H220" s="209"/>
      <c r="I220" s="210"/>
      <c r="J220" s="209"/>
      <c r="K220" s="211"/>
    </row>
    <row r="221" spans="2:11" x14ac:dyDescent="0.25">
      <c r="B221" s="366"/>
      <c r="C221" s="366"/>
      <c r="D221" s="637"/>
      <c r="E221" s="662"/>
      <c r="F221" s="659"/>
      <c r="G221" s="389"/>
      <c r="H221" s="209"/>
      <c r="I221" s="210"/>
      <c r="J221" s="209"/>
      <c r="K221" s="211"/>
    </row>
    <row r="222" spans="2:11" x14ac:dyDescent="0.25">
      <c r="B222" s="366"/>
      <c r="C222" s="366"/>
      <c r="D222" s="637"/>
      <c r="E222" s="662"/>
      <c r="F222" s="659"/>
      <c r="G222" s="389"/>
      <c r="H222" s="209"/>
      <c r="I222" s="210"/>
      <c r="J222" s="209"/>
      <c r="K222" s="211"/>
    </row>
    <row r="223" spans="2:11" x14ac:dyDescent="0.25">
      <c r="B223" s="366"/>
      <c r="C223" s="366"/>
      <c r="D223" s="637"/>
      <c r="E223" s="662"/>
      <c r="F223" s="659"/>
      <c r="G223" s="389"/>
      <c r="H223" s="209"/>
      <c r="I223" s="210"/>
      <c r="J223" s="209"/>
      <c r="K223" s="211"/>
    </row>
    <row r="224" spans="2:11" x14ac:dyDescent="0.25">
      <c r="B224" s="366"/>
      <c r="C224" s="366"/>
      <c r="D224" s="637"/>
      <c r="E224" s="662"/>
      <c r="F224" s="659"/>
      <c r="G224" s="389"/>
      <c r="H224" s="209"/>
      <c r="I224" s="210"/>
      <c r="J224" s="209"/>
      <c r="K224" s="211"/>
    </row>
    <row r="225" spans="2:11" ht="16.5" thickBot="1" x14ac:dyDescent="0.3">
      <c r="B225" s="637"/>
      <c r="C225" s="637"/>
      <c r="D225" s="637"/>
      <c r="E225" s="636"/>
      <c r="F225" s="660"/>
      <c r="G225" s="390"/>
      <c r="H225" s="212"/>
      <c r="I225" s="213"/>
      <c r="J225" s="212"/>
      <c r="K225" s="214"/>
    </row>
    <row r="226" spans="2:11" ht="21.75" thickBot="1" x14ac:dyDescent="0.3">
      <c r="B226" s="789" t="s">
        <v>62</v>
      </c>
      <c r="C226" s="790"/>
      <c r="D226" s="790"/>
      <c r="E226" s="805">
        <f>SUM(E175:E225)</f>
        <v>321778.90000000002</v>
      </c>
      <c r="F226" s="806"/>
      <c r="G226" s="807" t="s">
        <v>99</v>
      </c>
      <c r="H226" s="808"/>
      <c r="I226" s="808"/>
      <c r="J226" s="808"/>
      <c r="K226" s="375">
        <f>SUM(K175:K225)</f>
        <v>0</v>
      </c>
    </row>
    <row r="227" spans="2:11" ht="21" thickBot="1" x14ac:dyDescent="0.3">
      <c r="B227" s="759" t="s">
        <v>29</v>
      </c>
      <c r="C227" s="760"/>
      <c r="D227" s="760"/>
      <c r="E227" s="760"/>
      <c r="F227" s="760"/>
      <c r="G227" s="760"/>
      <c r="H227" s="760"/>
      <c r="I227" s="760"/>
      <c r="J227" s="760"/>
      <c r="K227" s="761"/>
    </row>
    <row r="228" spans="2:11" x14ac:dyDescent="0.25">
      <c r="B228" s="762" t="s">
        <v>0</v>
      </c>
      <c r="C228" s="754" t="s">
        <v>94</v>
      </c>
      <c r="D228" s="754" t="s">
        <v>1</v>
      </c>
      <c r="E228" s="754" t="s">
        <v>95</v>
      </c>
      <c r="F228" s="768" t="s">
        <v>5</v>
      </c>
      <c r="G228" s="756" t="s">
        <v>89</v>
      </c>
      <c r="H228" s="757"/>
      <c r="I228" s="757"/>
      <c r="J228" s="757"/>
      <c r="K228" s="758"/>
    </row>
    <row r="229" spans="2:11" ht="30" x14ac:dyDescent="0.25">
      <c r="B229" s="763"/>
      <c r="C229" s="755"/>
      <c r="D229" s="755"/>
      <c r="E229" s="755"/>
      <c r="F229" s="769"/>
      <c r="G229" s="328" t="s">
        <v>96</v>
      </c>
      <c r="H229" s="329" t="s">
        <v>86</v>
      </c>
      <c r="I229" s="329" t="s">
        <v>97</v>
      </c>
      <c r="J229" s="329" t="s">
        <v>87</v>
      </c>
      <c r="K229" s="330" t="s">
        <v>88</v>
      </c>
    </row>
    <row r="230" spans="2:11" x14ac:dyDescent="0.25">
      <c r="B230" s="332"/>
      <c r="C230" s="333"/>
      <c r="D230" s="333"/>
      <c r="E230" s="356"/>
      <c r="F230" s="335"/>
      <c r="G230" s="383"/>
      <c r="H230" s="209"/>
      <c r="I230" s="210"/>
      <c r="J230" s="209"/>
      <c r="K230" s="211"/>
    </row>
    <row r="231" spans="2:11" x14ac:dyDescent="0.25">
      <c r="B231" s="332"/>
      <c r="C231" s="333"/>
      <c r="D231" s="333"/>
      <c r="E231" s="356"/>
      <c r="F231" s="335"/>
      <c r="G231" s="383"/>
      <c r="H231" s="209"/>
      <c r="I231" s="210"/>
      <c r="J231" s="209"/>
      <c r="K231" s="211"/>
    </row>
    <row r="232" spans="2:11" x14ac:dyDescent="0.25">
      <c r="B232" s="332"/>
      <c r="C232" s="333"/>
      <c r="D232" s="333"/>
      <c r="E232" s="356"/>
      <c r="F232" s="335"/>
      <c r="G232" s="383"/>
      <c r="H232" s="209"/>
      <c r="I232" s="210"/>
      <c r="J232" s="209"/>
      <c r="K232" s="211"/>
    </row>
    <row r="233" spans="2:11" x14ac:dyDescent="0.25">
      <c r="B233" s="332" t="str">
        <f>IF(ISBLANK(Medicamentos!B21),"",Medicamentos!B21)</f>
        <v/>
      </c>
      <c r="C233" s="333" t="str">
        <f>IF(ISBLANK(Medicamentos!C21),"",Medicamentos!C21)</f>
        <v/>
      </c>
      <c r="D233" s="333" t="str">
        <f>IF(ISBLANK(Medicamentos!D21),"",Medicamentos!D21)</f>
        <v/>
      </c>
      <c r="E233" s="356" t="str">
        <f>IF(ISBLANK(Medicamentos!H21),"",Medicamentos!H21)</f>
        <v/>
      </c>
      <c r="F233" s="335" t="str">
        <f>IF(ISBLANK(Medicamentos!J21),"",Medicamentos!J21)</f>
        <v/>
      </c>
      <c r="G233" s="383"/>
      <c r="H233" s="209"/>
      <c r="I233" s="210"/>
      <c r="J233" s="209"/>
      <c r="K233" s="211"/>
    </row>
    <row r="234" spans="2:11" ht="16.5" thickBot="1" x14ac:dyDescent="0.3">
      <c r="B234" s="336" t="str">
        <f>IF(ISBLANK(Medicamentos!B22),"",Medicamentos!B22)</f>
        <v/>
      </c>
      <c r="C234" s="337" t="str">
        <f>IF(ISBLANK(Medicamentos!C22),"",Medicamentos!C22)</f>
        <v/>
      </c>
      <c r="D234" s="337" t="str">
        <f>IF(ISBLANK(Medicamentos!D22),"",Medicamentos!D22)</f>
        <v/>
      </c>
      <c r="E234" s="363" t="str">
        <f>IF(ISBLANK(Medicamentos!H22),"",Medicamentos!H22)</f>
        <v/>
      </c>
      <c r="F234" s="364" t="str">
        <f>IF(ISBLANK(Medicamentos!J22),"",Medicamentos!J22)</f>
        <v/>
      </c>
      <c r="G234" s="384"/>
      <c r="H234" s="212"/>
      <c r="I234" s="213"/>
      <c r="J234" s="212"/>
      <c r="K234" s="214"/>
    </row>
    <row r="235" spans="2:11" ht="21.75" thickBot="1" x14ac:dyDescent="0.3">
      <c r="B235" s="764" t="s">
        <v>63</v>
      </c>
      <c r="C235" s="765"/>
      <c r="D235" s="765"/>
      <c r="E235" s="791">
        <f>SUM(E230:E234)</f>
        <v>0</v>
      </c>
      <c r="F235" s="792"/>
      <c r="G235" s="752" t="s">
        <v>63</v>
      </c>
      <c r="H235" s="753"/>
      <c r="I235" s="753"/>
      <c r="J235" s="753"/>
      <c r="K235" s="339">
        <f>SUM(K230:K234)</f>
        <v>0</v>
      </c>
    </row>
    <row r="236" spans="2:11" ht="21" thickBot="1" x14ac:dyDescent="0.3">
      <c r="B236" s="759" t="s">
        <v>100</v>
      </c>
      <c r="C236" s="760"/>
      <c r="D236" s="760"/>
      <c r="E236" s="760"/>
      <c r="F236" s="760"/>
      <c r="G236" s="760"/>
      <c r="H236" s="760"/>
      <c r="I236" s="760"/>
      <c r="J236" s="760"/>
      <c r="K236" s="761"/>
    </row>
    <row r="237" spans="2:11" x14ac:dyDescent="0.25">
      <c r="B237" s="762" t="s">
        <v>0</v>
      </c>
      <c r="C237" s="754" t="s">
        <v>94</v>
      </c>
      <c r="D237" s="754" t="s">
        <v>1</v>
      </c>
      <c r="E237" s="754" t="s">
        <v>95</v>
      </c>
      <c r="F237" s="768" t="s">
        <v>5</v>
      </c>
      <c r="G237" s="756" t="s">
        <v>89</v>
      </c>
      <c r="H237" s="757"/>
      <c r="I237" s="757"/>
      <c r="J237" s="757"/>
      <c r="K237" s="758"/>
    </row>
    <row r="238" spans="2:11" ht="30" x14ac:dyDescent="0.25">
      <c r="B238" s="763"/>
      <c r="C238" s="755"/>
      <c r="D238" s="755"/>
      <c r="E238" s="755"/>
      <c r="F238" s="769"/>
      <c r="G238" s="328" t="s">
        <v>96</v>
      </c>
      <c r="H238" s="329" t="s">
        <v>86</v>
      </c>
      <c r="I238" s="329" t="s">
        <v>97</v>
      </c>
      <c r="J238" s="329" t="s">
        <v>87</v>
      </c>
      <c r="K238" s="330" t="s">
        <v>88</v>
      </c>
    </row>
    <row r="239" spans="2:11" ht="30" x14ac:dyDescent="0.25">
      <c r="B239" s="637" t="s">
        <v>143</v>
      </c>
      <c r="C239" s="637">
        <v>302966</v>
      </c>
      <c r="D239" s="637" t="s">
        <v>676</v>
      </c>
      <c r="E239" s="356">
        <v>38000</v>
      </c>
      <c r="F239" s="659">
        <v>45807</v>
      </c>
      <c r="G239" s="389"/>
      <c r="H239" s="209"/>
      <c r="I239" s="210"/>
      <c r="J239" s="209"/>
      <c r="K239" s="211"/>
    </row>
    <row r="240" spans="2:11" ht="30" x14ac:dyDescent="0.25">
      <c r="B240" s="637" t="s">
        <v>143</v>
      </c>
      <c r="C240" s="637">
        <v>302966</v>
      </c>
      <c r="D240" s="637" t="s">
        <v>677</v>
      </c>
      <c r="E240" s="356">
        <v>26000</v>
      </c>
      <c r="F240" s="659">
        <v>45807</v>
      </c>
      <c r="G240" s="389"/>
      <c r="H240" s="209"/>
      <c r="I240" s="210"/>
      <c r="J240" s="209"/>
      <c r="K240" s="211"/>
    </row>
    <row r="241" spans="2:11" ht="30" x14ac:dyDescent="0.25">
      <c r="B241" s="637" t="s">
        <v>143</v>
      </c>
      <c r="C241" s="637">
        <v>302966</v>
      </c>
      <c r="D241" s="637" t="s">
        <v>678</v>
      </c>
      <c r="E241" s="356">
        <v>10750</v>
      </c>
      <c r="F241" s="659">
        <v>45807</v>
      </c>
      <c r="G241" s="389"/>
      <c r="H241" s="209"/>
      <c r="I241" s="210"/>
      <c r="J241" s="209"/>
      <c r="K241" s="211"/>
    </row>
    <row r="242" spans="2:11" ht="30" x14ac:dyDescent="0.25">
      <c r="B242" s="637" t="s">
        <v>143</v>
      </c>
      <c r="C242" s="637">
        <v>302966</v>
      </c>
      <c r="D242" s="637" t="s">
        <v>679</v>
      </c>
      <c r="E242" s="356">
        <v>7000</v>
      </c>
      <c r="F242" s="659">
        <v>45807</v>
      </c>
      <c r="G242" s="389"/>
      <c r="H242" s="209"/>
      <c r="I242" s="210"/>
      <c r="J242" s="209"/>
      <c r="K242" s="211"/>
    </row>
    <row r="243" spans="2:11" x14ac:dyDescent="0.25">
      <c r="B243" s="637"/>
      <c r="C243" s="637"/>
      <c r="D243" s="637"/>
      <c r="E243" s="356"/>
      <c r="F243" s="659"/>
      <c r="G243" s="389"/>
      <c r="H243" s="209"/>
      <c r="I243" s="210"/>
      <c r="J243" s="209"/>
      <c r="K243" s="211"/>
    </row>
    <row r="244" spans="2:11" x14ac:dyDescent="0.25">
      <c r="B244" s="637"/>
      <c r="C244" s="637"/>
      <c r="D244" s="637"/>
      <c r="E244" s="356"/>
      <c r="F244" s="659"/>
      <c r="G244" s="389"/>
      <c r="H244" s="209"/>
      <c r="I244" s="210"/>
      <c r="J244" s="209"/>
      <c r="K244" s="211"/>
    </row>
    <row r="245" spans="2:11" x14ac:dyDescent="0.25">
      <c r="B245" s="637"/>
      <c r="C245" s="637"/>
      <c r="D245" s="637"/>
      <c r="E245" s="356"/>
      <c r="F245" s="659"/>
      <c r="G245" s="389"/>
      <c r="H245" s="209"/>
      <c r="I245" s="210"/>
      <c r="J245" s="209"/>
      <c r="K245" s="211"/>
    </row>
    <row r="246" spans="2:11" x14ac:dyDescent="0.25">
      <c r="B246" s="637"/>
      <c r="C246" s="637"/>
      <c r="D246" s="637"/>
      <c r="E246" s="356"/>
      <c r="F246" s="659"/>
      <c r="G246" s="389"/>
      <c r="H246" s="209"/>
      <c r="I246" s="210"/>
      <c r="J246" s="209"/>
      <c r="K246" s="211"/>
    </row>
    <row r="247" spans="2:11" x14ac:dyDescent="0.25">
      <c r="B247" s="637"/>
      <c r="C247" s="637"/>
      <c r="D247" s="637"/>
      <c r="E247" s="356"/>
      <c r="F247" s="659"/>
      <c r="G247" s="389"/>
      <c r="H247" s="209"/>
      <c r="I247" s="210"/>
      <c r="J247" s="209"/>
      <c r="K247" s="211"/>
    </row>
    <row r="248" spans="2:11" ht="16.5" thickBot="1" x14ac:dyDescent="0.3">
      <c r="B248" s="637"/>
      <c r="C248" s="637"/>
      <c r="D248" s="637"/>
      <c r="E248" s="356"/>
      <c r="F248" s="660"/>
      <c r="G248" s="390"/>
      <c r="H248" s="212"/>
      <c r="I248" s="213"/>
      <c r="J248" s="212"/>
      <c r="K248" s="214"/>
    </row>
    <row r="249" spans="2:11" ht="21.75" thickBot="1" x14ac:dyDescent="0.3">
      <c r="B249" s="764" t="s">
        <v>101</v>
      </c>
      <c r="C249" s="765"/>
      <c r="D249" s="765"/>
      <c r="E249" s="791">
        <f>SUM(E239:E248)</f>
        <v>81750</v>
      </c>
      <c r="F249" s="792"/>
      <c r="G249" s="752" t="s">
        <v>101</v>
      </c>
      <c r="H249" s="753"/>
      <c r="I249" s="753"/>
      <c r="J249" s="753"/>
      <c r="K249" s="339">
        <f>SUM(K239:K248)</f>
        <v>0</v>
      </c>
    </row>
    <row r="250" spans="2:11" ht="21" thickBot="1" x14ac:dyDescent="0.3">
      <c r="B250" s="759" t="s">
        <v>852</v>
      </c>
      <c r="C250" s="760"/>
      <c r="D250" s="760"/>
      <c r="E250" s="760"/>
      <c r="F250" s="760"/>
      <c r="G250" s="760"/>
      <c r="H250" s="760"/>
      <c r="I250" s="760"/>
      <c r="J250" s="760"/>
      <c r="K250" s="761"/>
    </row>
    <row r="251" spans="2:11" x14ac:dyDescent="0.25">
      <c r="B251" s="762" t="s">
        <v>0</v>
      </c>
      <c r="C251" s="754" t="s">
        <v>94</v>
      </c>
      <c r="D251" s="754" t="s">
        <v>1</v>
      </c>
      <c r="E251" s="754" t="s">
        <v>95</v>
      </c>
      <c r="F251" s="768" t="s">
        <v>5</v>
      </c>
      <c r="G251" s="756" t="s">
        <v>89</v>
      </c>
      <c r="H251" s="757"/>
      <c r="I251" s="757"/>
      <c r="J251" s="757"/>
      <c r="K251" s="758"/>
    </row>
    <row r="252" spans="2:11" ht="30" x14ac:dyDescent="0.25">
      <c r="B252" s="763"/>
      <c r="C252" s="755"/>
      <c r="D252" s="755"/>
      <c r="E252" s="755"/>
      <c r="F252" s="769"/>
      <c r="G252" s="328" t="s">
        <v>96</v>
      </c>
      <c r="H252" s="329" t="s">
        <v>86</v>
      </c>
      <c r="I252" s="329" t="s">
        <v>97</v>
      </c>
      <c r="J252" s="329" t="s">
        <v>87</v>
      </c>
      <c r="K252" s="330" t="s">
        <v>88</v>
      </c>
    </row>
    <row r="253" spans="2:11" ht="45" x14ac:dyDescent="0.25">
      <c r="B253" s="332" t="s">
        <v>116</v>
      </c>
      <c r="C253" s="333">
        <v>309082</v>
      </c>
      <c r="D253" s="333" t="s">
        <v>370</v>
      </c>
      <c r="E253" s="356">
        <v>404.79</v>
      </c>
      <c r="F253" s="335">
        <v>45838</v>
      </c>
      <c r="G253" s="383"/>
      <c r="H253" s="209"/>
      <c r="I253" s="210"/>
      <c r="J253" s="209"/>
      <c r="K253" s="211"/>
    </row>
    <row r="254" spans="2:11" ht="45" x14ac:dyDescent="0.25">
      <c r="B254" s="638" t="s">
        <v>116</v>
      </c>
      <c r="C254" s="637">
        <v>309082</v>
      </c>
      <c r="D254" s="637" t="s">
        <v>371</v>
      </c>
      <c r="E254" s="356">
        <v>20758</v>
      </c>
      <c r="F254" s="335">
        <v>45838</v>
      </c>
      <c r="G254" s="383"/>
      <c r="H254" s="209"/>
      <c r="I254" s="210"/>
      <c r="J254" s="209"/>
      <c r="K254" s="211"/>
    </row>
    <row r="255" spans="2:11" ht="45" x14ac:dyDescent="0.25">
      <c r="B255" s="638" t="s">
        <v>116</v>
      </c>
      <c r="C255" s="637">
        <v>309082</v>
      </c>
      <c r="D255" s="637" t="s">
        <v>375</v>
      </c>
      <c r="E255" s="356">
        <v>394.4</v>
      </c>
      <c r="F255" s="335">
        <v>45838</v>
      </c>
      <c r="G255" s="383"/>
      <c r="H255" s="209"/>
      <c r="I255" s="210"/>
      <c r="J255" s="209"/>
      <c r="K255" s="211"/>
    </row>
    <row r="256" spans="2:11" ht="45" x14ac:dyDescent="0.25">
      <c r="B256" s="638" t="s">
        <v>116</v>
      </c>
      <c r="C256" s="637">
        <v>309082</v>
      </c>
      <c r="D256" s="637" t="s">
        <v>708</v>
      </c>
      <c r="E256" s="356">
        <v>297.92</v>
      </c>
      <c r="F256" s="335">
        <v>45838</v>
      </c>
      <c r="G256" s="383"/>
      <c r="H256" s="209"/>
      <c r="I256" s="210"/>
      <c r="J256" s="209"/>
      <c r="K256" s="211"/>
    </row>
    <row r="257" spans="2:11" ht="45" x14ac:dyDescent="0.25">
      <c r="B257" s="638" t="s">
        <v>116</v>
      </c>
      <c r="C257" s="637">
        <v>309082</v>
      </c>
      <c r="D257" s="637" t="s">
        <v>709</v>
      </c>
      <c r="E257" s="356">
        <v>119.35</v>
      </c>
      <c r="F257" s="335">
        <v>45838</v>
      </c>
      <c r="G257" s="383"/>
      <c r="H257" s="209"/>
      <c r="I257" s="210"/>
      <c r="J257" s="209"/>
      <c r="K257" s="211"/>
    </row>
    <row r="258" spans="2:11" ht="45" x14ac:dyDescent="0.25">
      <c r="B258" s="332" t="s">
        <v>116</v>
      </c>
      <c r="C258" s="333">
        <v>309082</v>
      </c>
      <c r="D258" s="333" t="s">
        <v>712</v>
      </c>
      <c r="E258" s="356">
        <v>90</v>
      </c>
      <c r="F258" s="335">
        <v>45838</v>
      </c>
      <c r="G258" s="383"/>
      <c r="H258" s="209"/>
      <c r="I258" s="210"/>
      <c r="J258" s="209"/>
      <c r="K258" s="211"/>
    </row>
    <row r="259" spans="2:11" ht="45" x14ac:dyDescent="0.25">
      <c r="B259" s="332" t="s">
        <v>116</v>
      </c>
      <c r="C259" s="333">
        <v>309082</v>
      </c>
      <c r="D259" s="333" t="s">
        <v>379</v>
      </c>
      <c r="E259" s="356">
        <v>363.16</v>
      </c>
      <c r="F259" s="335">
        <v>45838</v>
      </c>
      <c r="G259" s="383"/>
      <c r="H259" s="209"/>
      <c r="I259" s="210"/>
      <c r="J259" s="209"/>
      <c r="K259" s="211"/>
    </row>
    <row r="260" spans="2:11" x14ac:dyDescent="0.25">
      <c r="B260" s="332" t="str">
        <f>IF(ISBLANK('Ferramenta - Equipamento'!B21),"",'Ferramenta - Equipamento'!B21)</f>
        <v/>
      </c>
      <c r="C260" s="333" t="str">
        <f>IF(ISBLANK('Ferramenta - Equipamento'!C21),"",'Ferramenta - Equipamento'!C21)</f>
        <v/>
      </c>
      <c r="D260" s="333" t="str">
        <f>IF(ISBLANK('Ferramenta - Equipamento'!D21),"",'Ferramenta - Equipamento'!D21)</f>
        <v/>
      </c>
      <c r="E260" s="356" t="str">
        <f>IF(ISBLANK('Ferramenta - Equipamento'!H21),"",'Ferramenta - Equipamento'!H21)</f>
        <v/>
      </c>
      <c r="F260" s="335" t="str">
        <f>IF(ISBLANK('Ferramenta - Equipamento'!J21),"",'Ferramenta - Equipamento'!J21)</f>
        <v/>
      </c>
      <c r="G260" s="383"/>
      <c r="H260" s="209"/>
      <c r="I260" s="210"/>
      <c r="J260" s="209"/>
      <c r="K260" s="211"/>
    </row>
    <row r="261" spans="2:11" ht="16.5" thickBot="1" x14ac:dyDescent="0.3">
      <c r="B261" s="336" t="str">
        <f>IF(ISBLANK('Ferramenta - Equipamento'!B22),"",'Ferramenta - Equipamento'!B22)</f>
        <v/>
      </c>
      <c r="C261" s="337" t="str">
        <f>IF(ISBLANK('Ferramenta - Equipamento'!C22),"",'Ferramenta - Equipamento'!C22)</f>
        <v/>
      </c>
      <c r="D261" s="337" t="str">
        <f>IF(ISBLANK('Ferramenta - Equipamento'!D22),"",'Ferramenta - Equipamento'!D22)</f>
        <v/>
      </c>
      <c r="E261" s="363" t="str">
        <f>IF(ISBLANK('Ferramenta - Equipamento'!H22),"",'Ferramenta - Equipamento'!H22)</f>
        <v/>
      </c>
      <c r="F261" s="364" t="str">
        <f>IF(ISBLANK('Ferramenta - Equipamento'!J22),"",'Ferramenta - Equipamento'!J22)</f>
        <v/>
      </c>
      <c r="G261" s="384"/>
      <c r="H261" s="212"/>
      <c r="I261" s="213"/>
      <c r="J261" s="212"/>
      <c r="K261" s="214"/>
    </row>
    <row r="262" spans="2:11" ht="21.75" thickBot="1" x14ac:dyDescent="0.3">
      <c r="B262" s="764" t="s">
        <v>64</v>
      </c>
      <c r="C262" s="765"/>
      <c r="D262" s="765"/>
      <c r="E262" s="791">
        <f>SUM(E253:E261)</f>
        <v>22427.62</v>
      </c>
      <c r="F262" s="792"/>
      <c r="G262" s="752" t="s">
        <v>64</v>
      </c>
      <c r="H262" s="753"/>
      <c r="I262" s="753"/>
      <c r="J262" s="753"/>
      <c r="K262" s="339">
        <f>SUM(K253:K261)</f>
        <v>0</v>
      </c>
    </row>
    <row r="263" spans="2:11" ht="21" thickBot="1" x14ac:dyDescent="0.3">
      <c r="B263" s="786" t="s">
        <v>31</v>
      </c>
      <c r="C263" s="787"/>
      <c r="D263" s="787"/>
      <c r="E263" s="787"/>
      <c r="F263" s="787"/>
      <c r="G263" s="787"/>
      <c r="H263" s="787"/>
      <c r="I263" s="787"/>
      <c r="J263" s="787"/>
      <c r="K263" s="788"/>
    </row>
    <row r="264" spans="2:11" x14ac:dyDescent="0.25">
      <c r="B264" s="762" t="s">
        <v>0</v>
      </c>
      <c r="C264" s="754" t="s">
        <v>94</v>
      </c>
      <c r="D264" s="754" t="s">
        <v>1</v>
      </c>
      <c r="E264" s="754" t="s">
        <v>95</v>
      </c>
      <c r="F264" s="768" t="s">
        <v>5</v>
      </c>
      <c r="G264" s="756" t="s">
        <v>89</v>
      </c>
      <c r="H264" s="757"/>
      <c r="I264" s="757"/>
      <c r="J264" s="757"/>
      <c r="K264" s="758"/>
    </row>
    <row r="265" spans="2:11" ht="30" x14ac:dyDescent="0.25">
      <c r="B265" s="763"/>
      <c r="C265" s="755"/>
      <c r="D265" s="755"/>
      <c r="E265" s="755"/>
      <c r="F265" s="769"/>
      <c r="G265" s="328" t="s">
        <v>96</v>
      </c>
      <c r="H265" s="329" t="s">
        <v>86</v>
      </c>
      <c r="I265" s="329" t="s">
        <v>97</v>
      </c>
      <c r="J265" s="329" t="s">
        <v>87</v>
      </c>
      <c r="K265" s="330" t="s">
        <v>88</v>
      </c>
    </row>
    <row r="266" spans="2:11" ht="60" x14ac:dyDescent="0.25">
      <c r="B266" s="332" t="s">
        <v>131</v>
      </c>
      <c r="C266" s="333">
        <v>282889</v>
      </c>
      <c r="D266" s="333" t="s">
        <v>591</v>
      </c>
      <c r="E266" s="356">
        <v>15200</v>
      </c>
      <c r="F266" s="335">
        <v>45823</v>
      </c>
      <c r="G266" s="391"/>
      <c r="H266" s="181"/>
      <c r="I266" s="193"/>
      <c r="J266" s="181"/>
      <c r="K266" s="182"/>
    </row>
    <row r="267" spans="2:11" ht="45" x14ac:dyDescent="0.25">
      <c r="B267" s="332" t="s">
        <v>131</v>
      </c>
      <c r="C267" s="333">
        <v>282897</v>
      </c>
      <c r="D267" s="372" t="s">
        <v>592</v>
      </c>
      <c r="E267" s="356">
        <v>45000</v>
      </c>
      <c r="F267" s="335">
        <v>45838</v>
      </c>
      <c r="G267" s="391"/>
      <c r="H267" s="181"/>
      <c r="I267" s="193"/>
      <c r="J267" s="181"/>
      <c r="K267" s="182"/>
    </row>
    <row r="268" spans="2:11" ht="30" x14ac:dyDescent="0.25">
      <c r="B268" s="332" t="s">
        <v>745</v>
      </c>
      <c r="C268" s="333">
        <v>296093</v>
      </c>
      <c r="D268" s="372" t="s">
        <v>770</v>
      </c>
      <c r="E268" s="356">
        <v>4250</v>
      </c>
      <c r="F268" s="335">
        <v>45838</v>
      </c>
      <c r="G268" s="383"/>
      <c r="H268" s="181"/>
      <c r="I268" s="193"/>
      <c r="J268" s="181"/>
      <c r="K268" s="182"/>
    </row>
    <row r="269" spans="2:11" ht="30" x14ac:dyDescent="0.25">
      <c r="B269" s="332" t="s">
        <v>745</v>
      </c>
      <c r="C269" s="333">
        <v>285466</v>
      </c>
      <c r="D269" s="333" t="s">
        <v>750</v>
      </c>
      <c r="E269" s="356">
        <v>3900</v>
      </c>
      <c r="F269" s="335">
        <v>45777</v>
      </c>
      <c r="G269" s="383"/>
      <c r="H269" s="181"/>
      <c r="I269" s="193"/>
      <c r="J269" s="181"/>
      <c r="K269" s="182"/>
    </row>
    <row r="270" spans="2:11" ht="30" x14ac:dyDescent="0.25">
      <c r="B270" s="332" t="s">
        <v>143</v>
      </c>
      <c r="C270" s="333">
        <v>285514</v>
      </c>
      <c r="D270" s="333" t="s">
        <v>544</v>
      </c>
      <c r="E270" s="356">
        <v>135584.17000000001</v>
      </c>
      <c r="F270" s="335">
        <v>45829</v>
      </c>
      <c r="G270" s="383"/>
      <c r="H270" s="181"/>
      <c r="I270" s="193"/>
      <c r="J270" s="181"/>
      <c r="K270" s="182"/>
    </row>
    <row r="271" spans="2:11" ht="75" x14ac:dyDescent="0.25">
      <c r="B271" s="332" t="s">
        <v>142</v>
      </c>
      <c r="C271" s="637">
        <v>319180</v>
      </c>
      <c r="D271" s="333" t="s">
        <v>145</v>
      </c>
      <c r="E271" s="356">
        <v>450000</v>
      </c>
      <c r="F271" s="335">
        <v>45838</v>
      </c>
      <c r="G271" s="383"/>
      <c r="H271" s="181"/>
      <c r="I271" s="193"/>
      <c r="J271" s="181"/>
      <c r="K271" s="182"/>
    </row>
    <row r="272" spans="2:11" ht="105" x14ac:dyDescent="0.25">
      <c r="B272" s="332" t="s">
        <v>116</v>
      </c>
      <c r="C272" s="333">
        <v>290167</v>
      </c>
      <c r="D272" s="333" t="s">
        <v>713</v>
      </c>
      <c r="E272" s="356">
        <v>468084.64</v>
      </c>
      <c r="F272" s="335">
        <v>46483</v>
      </c>
      <c r="G272" s="383"/>
      <c r="H272" s="181"/>
      <c r="I272" s="193"/>
      <c r="J272" s="181"/>
      <c r="K272" s="182"/>
    </row>
    <row r="273" spans="2:11" ht="30" x14ac:dyDescent="0.25">
      <c r="B273" s="332" t="s">
        <v>151</v>
      </c>
      <c r="C273" s="333">
        <v>297380</v>
      </c>
      <c r="D273" s="372" t="s">
        <v>152</v>
      </c>
      <c r="E273" s="356">
        <v>268304.81</v>
      </c>
      <c r="F273" s="335">
        <v>45773</v>
      </c>
      <c r="G273" s="383"/>
      <c r="H273" s="181"/>
      <c r="I273" s="193"/>
      <c r="J273" s="181"/>
      <c r="K273" s="182"/>
    </row>
    <row r="274" spans="2:11" ht="45" x14ac:dyDescent="0.25">
      <c r="B274" s="332" t="s">
        <v>139</v>
      </c>
      <c r="C274" s="333">
        <v>297500</v>
      </c>
      <c r="D274" s="333" t="s">
        <v>576</v>
      </c>
      <c r="E274" s="356">
        <v>15840</v>
      </c>
      <c r="F274" s="335">
        <v>45776</v>
      </c>
      <c r="G274" s="391"/>
      <c r="H274" s="181"/>
      <c r="I274" s="193"/>
      <c r="J274" s="181"/>
      <c r="K274" s="182"/>
    </row>
    <row r="275" spans="2:11" ht="30" x14ac:dyDescent="0.25">
      <c r="B275" s="332" t="s">
        <v>130</v>
      </c>
      <c r="C275" s="333">
        <v>284430</v>
      </c>
      <c r="D275" s="333" t="s">
        <v>150</v>
      </c>
      <c r="E275" s="356">
        <v>17000</v>
      </c>
      <c r="F275" s="335">
        <v>45777</v>
      </c>
      <c r="G275" s="391"/>
      <c r="H275" s="181"/>
      <c r="I275" s="193"/>
      <c r="J275" s="181"/>
      <c r="K275" s="182"/>
    </row>
    <row r="276" spans="2:11" ht="60" x14ac:dyDescent="0.25">
      <c r="B276" s="332" t="s">
        <v>131</v>
      </c>
      <c r="C276" s="333">
        <v>283665</v>
      </c>
      <c r="D276" s="333" t="s">
        <v>589</v>
      </c>
      <c r="E276" s="356">
        <v>12243</v>
      </c>
      <c r="F276" s="335">
        <v>45777</v>
      </c>
      <c r="G276" s="391"/>
      <c r="H276" s="181"/>
      <c r="I276" s="193"/>
      <c r="J276" s="181"/>
      <c r="K276" s="182"/>
    </row>
    <row r="277" spans="2:11" ht="90" x14ac:dyDescent="0.25">
      <c r="B277" s="332" t="s">
        <v>142</v>
      </c>
      <c r="C277" s="333">
        <v>295237</v>
      </c>
      <c r="D277" s="333" t="s">
        <v>734</v>
      </c>
      <c r="E277" s="356">
        <v>100000</v>
      </c>
      <c r="F277" s="335">
        <v>45778</v>
      </c>
      <c r="G277" s="391"/>
      <c r="H277" s="181"/>
      <c r="I277" s="193"/>
      <c r="J277" s="181"/>
      <c r="K277" s="182"/>
    </row>
    <row r="278" spans="2:11" x14ac:dyDescent="0.25">
      <c r="B278" s="332" t="str">
        <f>IF(ISBLANK('Serviços Diversos '!B40),"",'Serviços Diversos '!B40)</f>
        <v/>
      </c>
      <c r="C278" s="333" t="str">
        <f>IF(ISBLANK('Serviços Diversos '!C40),"",'Serviços Diversos '!C40)</f>
        <v/>
      </c>
      <c r="D278" s="333" t="str">
        <f>IF(ISBLANK('Serviços Diversos '!D40),"",'Serviços Diversos '!D40)</f>
        <v/>
      </c>
      <c r="E278" s="356" t="str">
        <f>IF(ISBLANK('Serviços Diversos '!H40),"",'Serviços Diversos '!H40)</f>
        <v/>
      </c>
      <c r="F278" s="335" t="str">
        <f>IF(ISBLANK('Serviços Diversos '!J40),"",'Serviços Diversos '!J40)</f>
        <v/>
      </c>
      <c r="G278" s="391"/>
      <c r="H278" s="181"/>
      <c r="I278" s="193"/>
      <c r="J278" s="181"/>
      <c r="K278" s="182"/>
    </row>
    <row r="279" spans="2:11" x14ac:dyDescent="0.25">
      <c r="B279" s="332" t="str">
        <f>IF(ISBLANK('Serviços Diversos '!B41),"",'Serviços Diversos '!B41)</f>
        <v/>
      </c>
      <c r="C279" s="333" t="str">
        <f>IF(ISBLANK('Serviços Diversos '!C41),"",'Serviços Diversos '!C41)</f>
        <v/>
      </c>
      <c r="D279" s="333" t="str">
        <f>IF(ISBLANK('Serviços Diversos '!D41),"",'Serviços Diversos '!D41)</f>
        <v/>
      </c>
      <c r="E279" s="356" t="str">
        <f>IF(ISBLANK('Serviços Diversos '!H41),"",'Serviços Diversos '!H41)</f>
        <v/>
      </c>
      <c r="F279" s="335" t="str">
        <f>IF(ISBLANK('Serviços Diversos '!J41),"",'Serviços Diversos '!J41)</f>
        <v/>
      </c>
      <c r="G279" s="391"/>
      <c r="H279" s="181"/>
      <c r="I279" s="193"/>
      <c r="J279" s="181"/>
      <c r="K279" s="182"/>
    </row>
    <row r="280" spans="2:11" x14ac:dyDescent="0.25">
      <c r="B280" s="332" t="str">
        <f>IF(ISBLANK('Serviços Diversos '!B42),"",'Serviços Diversos '!B42)</f>
        <v/>
      </c>
      <c r="C280" s="333" t="str">
        <f>IF(ISBLANK('Serviços Diversos '!C42),"",'Serviços Diversos '!C42)</f>
        <v/>
      </c>
      <c r="D280" s="333" t="str">
        <f>IF(ISBLANK('Serviços Diversos '!D42),"",'Serviços Diversos '!D42)</f>
        <v/>
      </c>
      <c r="E280" s="356" t="str">
        <f>IF(ISBLANK('Serviços Diversos '!H42),"",'Serviços Diversos '!H42)</f>
        <v/>
      </c>
      <c r="F280" s="335" t="str">
        <f>IF(ISBLANK('Serviços Diversos '!J42),"",'Serviços Diversos '!J42)</f>
        <v/>
      </c>
      <c r="G280" s="391"/>
      <c r="H280" s="181"/>
      <c r="I280" s="193"/>
      <c r="J280" s="181"/>
      <c r="K280" s="182"/>
    </row>
    <row r="281" spans="2:11" ht="21.75" thickBot="1" x14ac:dyDescent="0.3">
      <c r="B281" s="764" t="s">
        <v>65</v>
      </c>
      <c r="C281" s="765"/>
      <c r="D281" s="765"/>
      <c r="E281" s="791">
        <f>SUM(E266:E280)</f>
        <v>1535406.62</v>
      </c>
      <c r="F281" s="792"/>
      <c r="G281" s="766" t="s">
        <v>65</v>
      </c>
      <c r="H281" s="767"/>
      <c r="I281" s="767"/>
      <c r="J281" s="767"/>
      <c r="K281" s="339">
        <f>SUM(K266:K280)</f>
        <v>0</v>
      </c>
    </row>
    <row r="282" spans="2:11" ht="21" thickBot="1" x14ac:dyDescent="0.3">
      <c r="B282" s="759" t="s">
        <v>32</v>
      </c>
      <c r="C282" s="760"/>
      <c r="D282" s="760"/>
      <c r="E282" s="760"/>
      <c r="F282" s="760"/>
      <c r="G282" s="760"/>
      <c r="H282" s="760"/>
      <c r="I282" s="760"/>
      <c r="J282" s="760"/>
      <c r="K282" s="761"/>
    </row>
    <row r="283" spans="2:11" x14ac:dyDescent="0.25">
      <c r="B283" s="762" t="s">
        <v>0</v>
      </c>
      <c r="C283" s="754" t="s">
        <v>94</v>
      </c>
      <c r="D283" s="754" t="s">
        <v>1</v>
      </c>
      <c r="E283" s="754" t="s">
        <v>95</v>
      </c>
      <c r="F283" s="768" t="s">
        <v>5</v>
      </c>
      <c r="G283" s="756" t="s">
        <v>89</v>
      </c>
      <c r="H283" s="757"/>
      <c r="I283" s="757"/>
      <c r="J283" s="757"/>
      <c r="K283" s="758"/>
    </row>
    <row r="284" spans="2:11" ht="30" x14ac:dyDescent="0.25">
      <c r="B284" s="763"/>
      <c r="C284" s="755"/>
      <c r="D284" s="755"/>
      <c r="E284" s="755"/>
      <c r="F284" s="769"/>
      <c r="G284" s="328" t="s">
        <v>96</v>
      </c>
      <c r="H284" s="329" t="s">
        <v>86</v>
      </c>
      <c r="I284" s="329" t="s">
        <v>97</v>
      </c>
      <c r="J284" s="329" t="s">
        <v>87</v>
      </c>
      <c r="K284" s="330" t="s">
        <v>88</v>
      </c>
    </row>
    <row r="285" spans="2:11" x14ac:dyDescent="0.25">
      <c r="B285" s="332"/>
      <c r="C285" s="333"/>
      <c r="D285" s="333"/>
      <c r="E285" s="356"/>
      <c r="F285" s="335"/>
      <c r="G285" s="383"/>
      <c r="H285" s="209"/>
      <c r="I285" s="210"/>
      <c r="J285" s="209"/>
      <c r="K285" s="211"/>
    </row>
    <row r="286" spans="2:11" x14ac:dyDescent="0.25">
      <c r="B286" s="332"/>
      <c r="C286" s="333"/>
      <c r="D286" s="333"/>
      <c r="E286" s="356"/>
      <c r="F286" s="335"/>
      <c r="G286" s="383"/>
      <c r="H286" s="540"/>
      <c r="I286" s="537"/>
      <c r="J286" s="209"/>
      <c r="K286" s="211"/>
    </row>
    <row r="287" spans="2:11" x14ac:dyDescent="0.25">
      <c r="B287" s="332"/>
      <c r="C287" s="333"/>
      <c r="D287" s="333"/>
      <c r="E287" s="356"/>
      <c r="F287" s="335"/>
      <c r="G287" s="383"/>
      <c r="H287" s="538"/>
      <c r="I287" s="539"/>
      <c r="J287" s="209"/>
      <c r="K287" s="211"/>
    </row>
    <row r="288" spans="2:11" x14ac:dyDescent="0.25">
      <c r="B288" s="332"/>
      <c r="C288" s="333"/>
      <c r="D288" s="333"/>
      <c r="E288" s="356"/>
      <c r="F288" s="335"/>
      <c r="G288" s="383"/>
      <c r="H288" s="529"/>
      <c r="I288" s="532"/>
      <c r="J288" s="529"/>
      <c r="K288" s="211"/>
    </row>
    <row r="289" spans="2:11" ht="16.5" thickBot="1" x14ac:dyDescent="0.3">
      <c r="B289" s="336" t="str">
        <f>IF(ISBLANK(Projetos!B16),"",Projetos!B16)</f>
        <v/>
      </c>
      <c r="C289" s="337" t="str">
        <f>IF(ISBLANK(Projetos!C16),"",Projetos!C16)</f>
        <v/>
      </c>
      <c r="D289" s="337" t="str">
        <f>IF(ISBLANK(Projetos!D16),"",Projetos!D16)</f>
        <v/>
      </c>
      <c r="E289" s="363" t="str">
        <f>IF(ISBLANK(Projetos!H16),"",Projetos!H16)</f>
        <v/>
      </c>
      <c r="F289" s="364" t="str">
        <f>IF(ISBLANK(Projetos!J16),"",Projetos!J16)</f>
        <v/>
      </c>
      <c r="G289" s="384"/>
      <c r="H289" s="212"/>
      <c r="I289" s="213"/>
      <c r="J289" s="212"/>
      <c r="K289" s="214"/>
    </row>
    <row r="290" spans="2:11" ht="21.75" thickBot="1" x14ac:dyDescent="0.3">
      <c r="B290" s="764" t="s">
        <v>66</v>
      </c>
      <c r="C290" s="765"/>
      <c r="D290" s="765"/>
      <c r="E290" s="791">
        <f>SUM(E285:E289)</f>
        <v>0</v>
      </c>
      <c r="F290" s="792"/>
      <c r="G290" s="752" t="s">
        <v>66</v>
      </c>
      <c r="H290" s="753"/>
      <c r="I290" s="753"/>
      <c r="J290" s="753"/>
      <c r="K290" s="339">
        <f>SUM(K285:K289)</f>
        <v>0</v>
      </c>
    </row>
    <row r="291" spans="2:11" ht="21" thickBot="1" x14ac:dyDescent="0.3">
      <c r="B291" s="759" t="s">
        <v>67</v>
      </c>
      <c r="C291" s="760"/>
      <c r="D291" s="760"/>
      <c r="E291" s="760"/>
      <c r="F291" s="760"/>
      <c r="G291" s="760"/>
      <c r="H291" s="760"/>
      <c r="I291" s="760"/>
      <c r="J291" s="760"/>
      <c r="K291" s="761"/>
    </row>
    <row r="292" spans="2:11" x14ac:dyDescent="0.25">
      <c r="B292" s="762" t="s">
        <v>0</v>
      </c>
      <c r="C292" s="754" t="s">
        <v>94</v>
      </c>
      <c r="D292" s="754" t="s">
        <v>1</v>
      </c>
      <c r="E292" s="754" t="s">
        <v>95</v>
      </c>
      <c r="F292" s="768" t="s">
        <v>5</v>
      </c>
      <c r="G292" s="756" t="s">
        <v>89</v>
      </c>
      <c r="H292" s="757"/>
      <c r="I292" s="757"/>
      <c r="J292" s="757"/>
      <c r="K292" s="758"/>
    </row>
    <row r="293" spans="2:11" ht="30" x14ac:dyDescent="0.25">
      <c r="B293" s="763"/>
      <c r="C293" s="755"/>
      <c r="D293" s="755"/>
      <c r="E293" s="755"/>
      <c r="F293" s="769"/>
      <c r="G293" s="328" t="s">
        <v>96</v>
      </c>
      <c r="H293" s="329" t="s">
        <v>86</v>
      </c>
      <c r="I293" s="329" t="s">
        <v>97</v>
      </c>
      <c r="J293" s="329" t="s">
        <v>87</v>
      </c>
      <c r="K293" s="330" t="s">
        <v>88</v>
      </c>
    </row>
    <row r="294" spans="2:11" x14ac:dyDescent="0.25">
      <c r="B294" s="332" t="str">
        <f>IF(ISBLANK('Capacitação Pós'!B17),"",'Capacitação Pós'!B17)</f>
        <v/>
      </c>
      <c r="C294" s="333" t="str">
        <f>IF(ISBLANK('Capacitação Pós'!C17),"",'Capacitação Pós'!C17)</f>
        <v/>
      </c>
      <c r="D294" s="333" t="str">
        <f>IF(ISBLANK('Capacitação Pós'!D17),"",'Capacitação Pós'!D17)</f>
        <v/>
      </c>
      <c r="E294" s="356" t="str">
        <f>IF(ISBLANK('Capacitação Pós'!H17),"",'Capacitação Pós'!H17)</f>
        <v/>
      </c>
      <c r="F294" s="335" t="str">
        <f>IF(ISBLANK('Capacitação Pós'!J17),"",'Capacitação Pós'!J17)</f>
        <v/>
      </c>
      <c r="G294" s="383"/>
      <c r="H294" s="181"/>
      <c r="I294" s="193"/>
      <c r="J294" s="181"/>
      <c r="K294" s="182"/>
    </row>
    <row r="295" spans="2:11" x14ac:dyDescent="0.25">
      <c r="B295" s="332" t="str">
        <f>IF(ISBLANK('Capacitação Pós'!B18),"",'Capacitação Pós'!B18)</f>
        <v/>
      </c>
      <c r="C295" s="333" t="str">
        <f>IF(ISBLANK('Capacitação Pós'!C18),"",'Capacitação Pós'!C18)</f>
        <v/>
      </c>
      <c r="D295" s="333" t="str">
        <f>IF(ISBLANK('Capacitação Pós'!D18),"",'Capacitação Pós'!D18)</f>
        <v/>
      </c>
      <c r="E295" s="356" t="str">
        <f>IF(ISBLANK('Capacitação Pós'!H18),"",'Capacitação Pós'!H18)</f>
        <v/>
      </c>
      <c r="F295" s="335" t="str">
        <f>IF(ISBLANK('Capacitação Pós'!J18),"",'Capacitação Pós'!J18)</f>
        <v/>
      </c>
      <c r="G295" s="383"/>
      <c r="H295" s="181"/>
      <c r="I295" s="193"/>
      <c r="J295" s="181"/>
      <c r="K295" s="182"/>
    </row>
    <row r="296" spans="2:11" x14ac:dyDescent="0.25">
      <c r="B296" s="332" t="str">
        <f>IF(ISBLANK('Capacitação Pós'!B19),"",'Capacitação Pós'!B19)</f>
        <v/>
      </c>
      <c r="C296" s="333" t="str">
        <f>IF(ISBLANK('Capacitação Pós'!C19),"",'Capacitação Pós'!C19)</f>
        <v/>
      </c>
      <c r="D296" s="333" t="str">
        <f>IF(ISBLANK('Capacitação Pós'!D19),"",'Capacitação Pós'!D19)</f>
        <v/>
      </c>
      <c r="E296" s="356" t="str">
        <f>IF(ISBLANK('Capacitação Pós'!H19),"",'Capacitação Pós'!H19)</f>
        <v/>
      </c>
      <c r="F296" s="335" t="str">
        <f>IF(ISBLANK('Capacitação Pós'!J19),"",'Capacitação Pós'!J19)</f>
        <v/>
      </c>
      <c r="G296" s="383"/>
      <c r="H296" s="181"/>
      <c r="I296" s="193"/>
      <c r="J296" s="181"/>
      <c r="K296" s="182"/>
    </row>
    <row r="297" spans="2:11" x14ac:dyDescent="0.25">
      <c r="B297" s="332" t="str">
        <f>IF(ISBLANK('Capacitação Pós'!B20),"",'Capacitação Pós'!B20)</f>
        <v/>
      </c>
      <c r="C297" s="333" t="str">
        <f>IF(ISBLANK('Capacitação Pós'!C20),"",'Capacitação Pós'!C20)</f>
        <v/>
      </c>
      <c r="D297" s="333" t="str">
        <f>IF(ISBLANK('Capacitação Pós'!D20),"",'Capacitação Pós'!D20)</f>
        <v/>
      </c>
      <c r="E297" s="356" t="str">
        <f>IF(ISBLANK('Capacitação Pós'!H20),"",'Capacitação Pós'!H20)</f>
        <v/>
      </c>
      <c r="F297" s="335" t="str">
        <f>IF(ISBLANK('Capacitação Pós'!J20),"",'Capacitação Pós'!J20)</f>
        <v/>
      </c>
      <c r="G297" s="383"/>
      <c r="H297" s="181"/>
      <c r="I297" s="193"/>
      <c r="J297" s="181"/>
      <c r="K297" s="182"/>
    </row>
    <row r="298" spans="2:11" x14ac:dyDescent="0.25">
      <c r="B298" s="332" t="str">
        <f>IF(ISBLANK('Capacitação Pós'!B21),"",'Capacitação Pós'!B21)</f>
        <v/>
      </c>
      <c r="C298" s="333" t="str">
        <f>IF(ISBLANK('Capacitação Pós'!C21),"",'Capacitação Pós'!C21)</f>
        <v/>
      </c>
      <c r="D298" s="333" t="str">
        <f>IF(ISBLANK('Capacitação Pós'!D21),"",'Capacitação Pós'!D21)</f>
        <v/>
      </c>
      <c r="E298" s="356" t="str">
        <f>IF(ISBLANK('Capacitação Pós'!H21),"",'Capacitação Pós'!H21)</f>
        <v/>
      </c>
      <c r="F298" s="335" t="str">
        <f>IF(ISBLANK('Capacitação Pós'!J21),"",'Capacitação Pós'!J21)</f>
        <v/>
      </c>
      <c r="G298" s="383"/>
      <c r="H298" s="181"/>
      <c r="I298" s="193"/>
      <c r="J298" s="181"/>
      <c r="K298" s="182"/>
    </row>
    <row r="299" spans="2:11" x14ac:dyDescent="0.25">
      <c r="B299" s="332" t="str">
        <f>IF(ISBLANK('Capacitação Pós'!B22),"",'Capacitação Pós'!B22)</f>
        <v/>
      </c>
      <c r="C299" s="333" t="str">
        <f>IF(ISBLANK('Capacitação Pós'!C22),"",'Capacitação Pós'!C22)</f>
        <v/>
      </c>
      <c r="D299" s="333" t="str">
        <f>IF(ISBLANK('Capacitação Pós'!D22),"",'Capacitação Pós'!D22)</f>
        <v/>
      </c>
      <c r="E299" s="356" t="str">
        <f>IF(ISBLANK('Capacitação Pós'!H22),"",'Capacitação Pós'!H22)</f>
        <v/>
      </c>
      <c r="F299" s="335" t="str">
        <f>IF(ISBLANK('Capacitação Pós'!J22),"",'Capacitação Pós'!J22)</f>
        <v/>
      </c>
      <c r="G299" s="383"/>
      <c r="H299" s="181"/>
      <c r="I299" s="193"/>
      <c r="J299" s="181"/>
      <c r="K299" s="182"/>
    </row>
    <row r="300" spans="2:11" x14ac:dyDescent="0.25">
      <c r="B300" s="332" t="str">
        <f>IF(ISBLANK('Capacitação Pós'!B23),"",'Capacitação Pós'!B23)</f>
        <v/>
      </c>
      <c r="C300" s="333" t="str">
        <f>IF(ISBLANK('Capacitação Pós'!C23),"",'Capacitação Pós'!C23)</f>
        <v/>
      </c>
      <c r="D300" s="333" t="str">
        <f>IF(ISBLANK('Capacitação Pós'!D23),"",'Capacitação Pós'!D23)</f>
        <v/>
      </c>
      <c r="E300" s="356" t="str">
        <f>IF(ISBLANK('Capacitação Pós'!H23),"",'Capacitação Pós'!H23)</f>
        <v/>
      </c>
      <c r="F300" s="335" t="str">
        <f>IF(ISBLANK('Capacitação Pós'!J23),"",'Capacitação Pós'!J23)</f>
        <v/>
      </c>
      <c r="G300" s="383"/>
      <c r="H300" s="181"/>
      <c r="I300" s="193"/>
      <c r="J300" s="181"/>
      <c r="K300" s="182"/>
    </row>
    <row r="301" spans="2:11" x14ac:dyDescent="0.25">
      <c r="B301" s="332" t="str">
        <f>IF(ISBLANK('Capacitação Pós'!B24),"",'Capacitação Pós'!B24)</f>
        <v/>
      </c>
      <c r="C301" s="333" t="str">
        <f>IF(ISBLANK('Capacitação Pós'!C24),"",'Capacitação Pós'!C24)</f>
        <v/>
      </c>
      <c r="D301" s="333" t="str">
        <f>IF(ISBLANK('Capacitação Pós'!D24),"",'Capacitação Pós'!D24)</f>
        <v/>
      </c>
      <c r="E301" s="356" t="str">
        <f>IF(ISBLANK('Capacitação Pós'!H24),"",'Capacitação Pós'!H24)</f>
        <v/>
      </c>
      <c r="F301" s="335" t="str">
        <f>IF(ISBLANK('Capacitação Pós'!J24),"",'Capacitação Pós'!J24)</f>
        <v/>
      </c>
      <c r="G301" s="383"/>
      <c r="H301" s="181"/>
      <c r="I301" s="193"/>
      <c r="J301" s="181"/>
      <c r="K301" s="182"/>
    </row>
    <row r="302" spans="2:11" x14ac:dyDescent="0.25">
      <c r="B302" s="357" t="str">
        <f>IF(ISBLANK('Capacitação Pós'!B25),"",'Capacitação Pós'!B25)</f>
        <v/>
      </c>
      <c r="C302" s="358" t="str">
        <f>IF(ISBLANK('Capacitação Pós'!C25),"",'Capacitação Pós'!C25)</f>
        <v/>
      </c>
      <c r="D302" s="358" t="str">
        <f>IF(ISBLANK('Capacitação Pós'!D25),"",'Capacitação Pós'!D25)</f>
        <v/>
      </c>
      <c r="E302" s="360" t="str">
        <f>IF(ISBLANK('Capacitação Pós'!H25),"",'Capacitação Pós'!H25)</f>
        <v/>
      </c>
      <c r="F302" s="361" t="str">
        <f>IF(ISBLANK('Capacitação Pós'!J25),"",'Capacitação Pós'!J25)</f>
        <v/>
      </c>
      <c r="G302" s="383"/>
      <c r="H302" s="181"/>
      <c r="I302" s="193"/>
      <c r="J302" s="181"/>
      <c r="K302" s="182"/>
    </row>
    <row r="303" spans="2:11" ht="16.5" thickBot="1" x14ac:dyDescent="0.3">
      <c r="B303" s="336" t="str">
        <f>IF(ISBLANK('Capacitação Pós'!B26),"",'Capacitação Pós'!B26)</f>
        <v/>
      </c>
      <c r="C303" s="337" t="str">
        <f>IF(ISBLANK('Capacitação Pós'!C26),"",'Capacitação Pós'!C26)</f>
        <v/>
      </c>
      <c r="D303" s="337" t="str">
        <f>IF(ISBLANK('Capacitação Pós'!D26),"",'Capacitação Pós'!D26)</f>
        <v/>
      </c>
      <c r="E303" s="363" t="str">
        <f>IF(ISBLANK('Capacitação Pós'!H26),"",'Capacitação Pós'!H26)</f>
        <v/>
      </c>
      <c r="F303" s="364" t="str">
        <f>IF(ISBLANK('Capacitação Pós'!J26),"",'Capacitação Pós'!J26)</f>
        <v/>
      </c>
      <c r="G303" s="384"/>
      <c r="H303" s="183"/>
      <c r="I303" s="185"/>
      <c r="J303" s="183"/>
      <c r="K303" s="184"/>
    </row>
    <row r="304" spans="2:11" ht="21.75" thickBot="1" x14ac:dyDescent="0.3">
      <c r="B304" s="764" t="s">
        <v>68</v>
      </c>
      <c r="C304" s="765"/>
      <c r="D304" s="765"/>
      <c r="E304" s="791">
        <f>SUM(E294:E303)</f>
        <v>0</v>
      </c>
      <c r="F304" s="792"/>
      <c r="G304" s="752" t="s">
        <v>68</v>
      </c>
      <c r="H304" s="753"/>
      <c r="I304" s="753"/>
      <c r="J304" s="753"/>
      <c r="K304" s="339">
        <f>SUM(K294:K303)</f>
        <v>0</v>
      </c>
    </row>
    <row r="305" spans="2:11" ht="21" thickBot="1" x14ac:dyDescent="0.3">
      <c r="B305" s="759" t="s">
        <v>33</v>
      </c>
      <c r="C305" s="760"/>
      <c r="D305" s="760"/>
      <c r="E305" s="760"/>
      <c r="F305" s="760"/>
      <c r="G305" s="760"/>
      <c r="H305" s="760"/>
      <c r="I305" s="760"/>
      <c r="J305" s="760"/>
      <c r="K305" s="761"/>
    </row>
    <row r="306" spans="2:11" x14ac:dyDescent="0.25">
      <c r="B306" s="762" t="s">
        <v>0</v>
      </c>
      <c r="C306" s="754" t="s">
        <v>94</v>
      </c>
      <c r="D306" s="754" t="s">
        <v>1</v>
      </c>
      <c r="E306" s="754" t="s">
        <v>95</v>
      </c>
      <c r="F306" s="768" t="s">
        <v>5</v>
      </c>
      <c r="G306" s="756" t="s">
        <v>89</v>
      </c>
      <c r="H306" s="757"/>
      <c r="I306" s="757"/>
      <c r="J306" s="757"/>
      <c r="K306" s="758"/>
    </row>
    <row r="307" spans="2:11" ht="30" x14ac:dyDescent="0.25">
      <c r="B307" s="763"/>
      <c r="C307" s="755"/>
      <c r="D307" s="755"/>
      <c r="E307" s="755"/>
      <c r="F307" s="769"/>
      <c r="G307" s="328" t="s">
        <v>96</v>
      </c>
      <c r="H307" s="329" t="s">
        <v>86</v>
      </c>
      <c r="I307" s="329" t="s">
        <v>97</v>
      </c>
      <c r="J307" s="329" t="s">
        <v>87</v>
      </c>
      <c r="K307" s="330" t="s">
        <v>88</v>
      </c>
    </row>
    <row r="308" spans="2:11" x14ac:dyDescent="0.25">
      <c r="B308" s="332"/>
      <c r="C308" s="333"/>
      <c r="D308" s="333"/>
      <c r="E308" s="376"/>
      <c r="F308" s="335"/>
      <c r="G308" s="383"/>
      <c r="H308" s="209"/>
      <c r="I308" s="210"/>
      <c r="J308" s="209"/>
      <c r="K308" s="211"/>
    </row>
    <row r="309" spans="2:11" x14ac:dyDescent="0.25">
      <c r="B309" s="332"/>
      <c r="C309" s="333"/>
      <c r="D309" s="333"/>
      <c r="E309" s="376"/>
      <c r="F309" s="335"/>
      <c r="G309" s="383"/>
      <c r="H309" s="209"/>
      <c r="I309" s="210"/>
      <c r="J309" s="209"/>
      <c r="K309" s="211"/>
    </row>
    <row r="310" spans="2:11" x14ac:dyDescent="0.25">
      <c r="B310" s="332"/>
      <c r="C310" s="333"/>
      <c r="D310" s="333"/>
      <c r="E310" s="376"/>
      <c r="F310" s="335"/>
      <c r="G310" s="383"/>
      <c r="H310" s="209"/>
      <c r="I310" s="210"/>
      <c r="J310" s="209"/>
      <c r="K310" s="211"/>
    </row>
    <row r="311" spans="2:11" x14ac:dyDescent="0.25">
      <c r="B311" s="332"/>
      <c r="C311" s="333"/>
      <c r="D311" s="333"/>
      <c r="E311" s="376"/>
      <c r="F311" s="335"/>
      <c r="G311" s="383"/>
      <c r="H311" s="209"/>
      <c r="I311" s="210"/>
      <c r="J311" s="209"/>
      <c r="K311" s="211"/>
    </row>
    <row r="312" spans="2:11" x14ac:dyDescent="0.25">
      <c r="B312" s="332"/>
      <c r="C312" s="333"/>
      <c r="D312" s="333"/>
      <c r="E312" s="376"/>
      <c r="F312" s="335"/>
      <c r="G312" s="383"/>
      <c r="H312" s="209"/>
      <c r="I312" s="210"/>
      <c r="J312" s="209"/>
      <c r="K312" s="211"/>
    </row>
    <row r="313" spans="2:11" x14ac:dyDescent="0.25">
      <c r="B313" s="332"/>
      <c r="C313" s="333"/>
      <c r="D313" s="333"/>
      <c r="E313" s="376"/>
      <c r="F313" s="335"/>
      <c r="G313" s="383"/>
      <c r="H313" s="209"/>
      <c r="I313" s="210"/>
      <c r="J313" s="209"/>
      <c r="K313" s="211"/>
    </row>
    <row r="314" spans="2:11" x14ac:dyDescent="0.25">
      <c r="B314" s="332"/>
      <c r="C314" s="333"/>
      <c r="D314" s="333"/>
      <c r="E314" s="376"/>
      <c r="F314" s="335"/>
      <c r="G314" s="383"/>
      <c r="H314" s="209"/>
      <c r="I314" s="210"/>
      <c r="J314" s="209"/>
      <c r="K314" s="211"/>
    </row>
    <row r="315" spans="2:11" x14ac:dyDescent="0.25">
      <c r="B315" s="332"/>
      <c r="C315" s="333"/>
      <c r="D315" s="333"/>
      <c r="E315" s="376"/>
      <c r="F315" s="335"/>
      <c r="G315" s="383"/>
      <c r="H315" s="209"/>
      <c r="I315" s="210"/>
      <c r="J315" s="209"/>
      <c r="K315" s="211"/>
    </row>
    <row r="316" spans="2:11" x14ac:dyDescent="0.25">
      <c r="B316" s="332"/>
      <c r="C316" s="333"/>
      <c r="D316" s="333"/>
      <c r="E316" s="376"/>
      <c r="F316" s="335"/>
      <c r="G316" s="383"/>
      <c r="H316" s="209"/>
      <c r="I316" s="210"/>
      <c r="J316" s="209"/>
      <c r="K316" s="211"/>
    </row>
    <row r="317" spans="2:11" x14ac:dyDescent="0.25">
      <c r="B317" s="332"/>
      <c r="C317" s="333"/>
      <c r="D317" s="333"/>
      <c r="E317" s="376"/>
      <c r="F317" s="335"/>
      <c r="G317" s="383"/>
      <c r="H317" s="209"/>
      <c r="I317" s="210"/>
      <c r="J317" s="209"/>
      <c r="K317" s="211"/>
    </row>
    <row r="318" spans="2:11" x14ac:dyDescent="0.25">
      <c r="B318" s="332"/>
      <c r="C318" s="333"/>
      <c r="D318" s="333"/>
      <c r="E318" s="376"/>
      <c r="F318" s="335"/>
      <c r="G318" s="383"/>
      <c r="H318" s="209"/>
      <c r="I318" s="210"/>
      <c r="J318" s="209"/>
      <c r="K318" s="211"/>
    </row>
    <row r="319" spans="2:11" x14ac:dyDescent="0.25">
      <c r="B319" s="332"/>
      <c r="C319" s="333"/>
      <c r="D319" s="333"/>
      <c r="E319" s="376"/>
      <c r="F319" s="335"/>
      <c r="G319" s="383"/>
      <c r="H319" s="209"/>
      <c r="I319" s="210"/>
      <c r="J319" s="209"/>
      <c r="K319" s="211"/>
    </row>
    <row r="320" spans="2:11" x14ac:dyDescent="0.25">
      <c r="B320" s="332"/>
      <c r="C320" s="333"/>
      <c r="D320" s="333"/>
      <c r="E320" s="376"/>
      <c r="F320" s="335"/>
      <c r="G320" s="383"/>
      <c r="H320" s="209"/>
      <c r="I320" s="210"/>
      <c r="J320" s="209"/>
      <c r="K320" s="211"/>
    </row>
    <row r="321" spans="2:11" x14ac:dyDescent="0.25">
      <c r="B321" s="332"/>
      <c r="C321" s="333"/>
      <c r="D321" s="333"/>
      <c r="E321" s="376"/>
      <c r="F321" s="335"/>
      <c r="G321" s="383"/>
      <c r="H321" s="209"/>
      <c r="I321" s="210"/>
      <c r="J321" s="209"/>
      <c r="K321" s="211"/>
    </row>
    <row r="322" spans="2:11" ht="16.5" thickBot="1" x14ac:dyDescent="0.3">
      <c r="B322" s="336" t="str">
        <f>IF(ISBLANK(Capacitação!B26),"",Capacitação!B26)</f>
        <v/>
      </c>
      <c r="C322" s="337" t="str">
        <f>IF(ISBLANK(Capacitação!C26),"",Capacitação!C26)</f>
        <v/>
      </c>
      <c r="D322" s="337" t="str">
        <f>IF(ISBLANK(Capacitação!D26),"",Capacitação!D26)</f>
        <v/>
      </c>
      <c r="E322" s="377" t="str">
        <f>IF(ISBLANK(Capacitação!H26),"",Capacitação!H26)</f>
        <v/>
      </c>
      <c r="F322" s="364" t="str">
        <f>IF(ISBLANK(Capacitação!J26),"",Capacitação!J26)</f>
        <v/>
      </c>
      <c r="G322" s="384"/>
      <c r="H322" s="212"/>
      <c r="I322" s="213"/>
      <c r="J322" s="212"/>
      <c r="K322" s="214"/>
    </row>
    <row r="323" spans="2:11" ht="21.75" thickBot="1" x14ac:dyDescent="0.3">
      <c r="B323" s="789" t="s">
        <v>69</v>
      </c>
      <c r="C323" s="790"/>
      <c r="D323" s="790"/>
      <c r="E323" s="805">
        <f>SUM(E308:E322)</f>
        <v>0</v>
      </c>
      <c r="F323" s="806"/>
      <c r="G323" s="752" t="s">
        <v>69</v>
      </c>
      <c r="H323" s="753"/>
      <c r="I323" s="753"/>
      <c r="J323" s="753"/>
      <c r="K323" s="339">
        <f>SUM(K308:K322)</f>
        <v>0</v>
      </c>
    </row>
    <row r="324" spans="2:11" ht="21" thickBot="1" x14ac:dyDescent="0.3">
      <c r="B324" s="759" t="s">
        <v>34</v>
      </c>
      <c r="C324" s="760"/>
      <c r="D324" s="760"/>
      <c r="E324" s="760"/>
      <c r="F324" s="760"/>
      <c r="G324" s="760"/>
      <c r="H324" s="760"/>
      <c r="I324" s="760"/>
      <c r="J324" s="760"/>
      <c r="K324" s="761"/>
    </row>
    <row r="325" spans="2:11" x14ac:dyDescent="0.25">
      <c r="B325" s="762" t="s">
        <v>0</v>
      </c>
      <c r="C325" s="754" t="s">
        <v>94</v>
      </c>
      <c r="D325" s="754" t="s">
        <v>1</v>
      </c>
      <c r="E325" s="754" t="s">
        <v>95</v>
      </c>
      <c r="F325" s="768" t="s">
        <v>5</v>
      </c>
      <c r="G325" s="756" t="s">
        <v>89</v>
      </c>
      <c r="H325" s="757"/>
      <c r="I325" s="757"/>
      <c r="J325" s="757"/>
      <c r="K325" s="758"/>
    </row>
    <row r="326" spans="2:11" ht="30" x14ac:dyDescent="0.25">
      <c r="B326" s="763"/>
      <c r="C326" s="755"/>
      <c r="D326" s="755"/>
      <c r="E326" s="755"/>
      <c r="F326" s="769"/>
      <c r="G326" s="328" t="s">
        <v>96</v>
      </c>
      <c r="H326" s="329" t="s">
        <v>86</v>
      </c>
      <c r="I326" s="329" t="s">
        <v>97</v>
      </c>
      <c r="J326" s="329" t="s">
        <v>87</v>
      </c>
      <c r="K326" s="330" t="s">
        <v>88</v>
      </c>
    </row>
    <row r="327" spans="2:11" ht="30" x14ac:dyDescent="0.25">
      <c r="B327" s="332" t="s">
        <v>131</v>
      </c>
      <c r="C327" s="333">
        <v>311155</v>
      </c>
      <c r="D327" s="333" t="s">
        <v>875</v>
      </c>
      <c r="E327" s="373">
        <v>48000</v>
      </c>
      <c r="F327" s="335">
        <v>45792</v>
      </c>
      <c r="G327" s="383"/>
      <c r="H327" s="209"/>
      <c r="I327" s="210"/>
      <c r="J327" s="209"/>
      <c r="K327" s="211"/>
    </row>
    <row r="328" spans="2:11" ht="30" x14ac:dyDescent="0.25">
      <c r="B328" s="638" t="s">
        <v>131</v>
      </c>
      <c r="C328" s="637">
        <v>290436</v>
      </c>
      <c r="D328" s="637" t="s">
        <v>605</v>
      </c>
      <c r="E328" s="373">
        <v>8000</v>
      </c>
      <c r="F328" s="335">
        <v>45838</v>
      </c>
      <c r="G328" s="383"/>
      <c r="H328" s="209"/>
      <c r="I328" s="210"/>
      <c r="J328" s="209"/>
      <c r="K328" s="211"/>
    </row>
    <row r="329" spans="2:11" ht="30" x14ac:dyDescent="0.25">
      <c r="B329" s="628" t="s">
        <v>131</v>
      </c>
      <c r="C329" s="627">
        <v>301927</v>
      </c>
      <c r="D329" s="627" t="s">
        <v>609</v>
      </c>
      <c r="E329" s="634">
        <v>108500</v>
      </c>
      <c r="F329" s="361">
        <v>45838</v>
      </c>
      <c r="G329" s="383"/>
      <c r="H329" s="209"/>
      <c r="I329" s="210"/>
      <c r="J329" s="209"/>
      <c r="K329" s="211"/>
    </row>
    <row r="330" spans="2:11" ht="30" x14ac:dyDescent="0.25">
      <c r="B330" s="628" t="s">
        <v>745</v>
      </c>
      <c r="C330" s="627">
        <v>319700</v>
      </c>
      <c r="D330" s="627" t="s">
        <v>765</v>
      </c>
      <c r="E330" s="634">
        <v>250000</v>
      </c>
      <c r="F330" s="361">
        <v>45838</v>
      </c>
      <c r="G330" s="383"/>
      <c r="H330" s="209"/>
      <c r="I330" s="210"/>
      <c r="J330" s="209"/>
      <c r="K330" s="211"/>
    </row>
    <row r="331" spans="2:11" ht="30" x14ac:dyDescent="0.25">
      <c r="B331" s="628" t="s">
        <v>745</v>
      </c>
      <c r="C331" s="627">
        <v>319700</v>
      </c>
      <c r="D331" s="627" t="s">
        <v>766</v>
      </c>
      <c r="E331" s="634">
        <v>30000</v>
      </c>
      <c r="F331" s="361">
        <v>45838</v>
      </c>
      <c r="G331" s="383"/>
      <c r="H331" s="209"/>
      <c r="I331" s="210"/>
      <c r="J331" s="209"/>
      <c r="K331" s="211"/>
    </row>
    <row r="332" spans="2:11" ht="30" x14ac:dyDescent="0.25">
      <c r="B332" s="628" t="s">
        <v>745</v>
      </c>
      <c r="C332" s="627">
        <v>319700</v>
      </c>
      <c r="D332" s="627" t="s">
        <v>767</v>
      </c>
      <c r="E332" s="634">
        <v>12000</v>
      </c>
      <c r="F332" s="361">
        <v>45838</v>
      </c>
      <c r="G332" s="383"/>
      <c r="H332" s="209"/>
      <c r="I332" s="210"/>
      <c r="J332" s="209"/>
      <c r="K332" s="211"/>
    </row>
    <row r="333" spans="2:11" ht="30" x14ac:dyDescent="0.25">
      <c r="B333" s="628" t="s">
        <v>745</v>
      </c>
      <c r="C333" s="627">
        <v>319700</v>
      </c>
      <c r="D333" s="627" t="s">
        <v>768</v>
      </c>
      <c r="E333" s="634">
        <v>15000</v>
      </c>
      <c r="F333" s="361">
        <v>45838</v>
      </c>
      <c r="G333" s="383"/>
      <c r="H333" s="209"/>
      <c r="I333" s="210"/>
      <c r="J333" s="209"/>
      <c r="K333" s="211"/>
    </row>
    <row r="334" spans="2:11" ht="30" x14ac:dyDescent="0.25">
      <c r="B334" s="628" t="s">
        <v>131</v>
      </c>
      <c r="C334" s="627">
        <v>303026</v>
      </c>
      <c r="D334" s="627" t="s">
        <v>612</v>
      </c>
      <c r="E334" s="634">
        <v>120000</v>
      </c>
      <c r="F334" s="361">
        <v>45809</v>
      </c>
      <c r="G334" s="383"/>
      <c r="H334" s="209"/>
      <c r="I334" s="210"/>
      <c r="J334" s="209"/>
      <c r="K334" s="211"/>
    </row>
    <row r="335" spans="2:11" ht="45" x14ac:dyDescent="0.25">
      <c r="B335" s="357" t="s">
        <v>131</v>
      </c>
      <c r="C335" s="358">
        <v>296084</v>
      </c>
      <c r="D335" s="358" t="s">
        <v>617</v>
      </c>
      <c r="E335" s="379">
        <v>2200</v>
      </c>
      <c r="F335" s="361">
        <v>45838</v>
      </c>
      <c r="G335" s="383"/>
      <c r="H335" s="209"/>
      <c r="I335" s="210"/>
      <c r="J335" s="209"/>
      <c r="K335" s="211"/>
    </row>
    <row r="336" spans="2:11" x14ac:dyDescent="0.25">
      <c r="B336" s="357"/>
      <c r="C336" s="358"/>
      <c r="D336" s="358"/>
      <c r="E336" s="379"/>
      <c r="F336" s="361"/>
      <c r="G336" s="383"/>
      <c r="H336" s="209"/>
      <c r="I336" s="210"/>
      <c r="J336" s="209"/>
      <c r="K336" s="211"/>
    </row>
    <row r="337" spans="2:11" x14ac:dyDescent="0.25">
      <c r="B337" s="357" t="str">
        <f>IF(ISBLANK(Obras!B23),"",Obras!B23)</f>
        <v/>
      </c>
      <c r="C337" s="358" t="str">
        <f>IF(ISBLANK(Obras!C23),"",Obras!C23)</f>
        <v/>
      </c>
      <c r="D337" s="358" t="str">
        <f>IF(ISBLANK(Obras!D23),"",Obras!D23)</f>
        <v/>
      </c>
      <c r="E337" s="379" t="str">
        <f>IF(ISBLANK(Obras!H23),"",Obras!H23)</f>
        <v/>
      </c>
      <c r="F337" s="361" t="str">
        <f>IF(ISBLANK(Obras!J23),"",Obras!J23)</f>
        <v/>
      </c>
      <c r="G337" s="383"/>
      <c r="H337" s="209"/>
      <c r="I337" s="210"/>
      <c r="J337" s="209"/>
      <c r="K337" s="211"/>
    </row>
    <row r="338" spans="2:11" ht="16.5" thickBot="1" x14ac:dyDescent="0.3">
      <c r="B338" s="336" t="str">
        <f>IF(ISBLANK(Obras!B24),"",Obras!B24)</f>
        <v/>
      </c>
      <c r="C338" s="337" t="str">
        <f>IF(ISBLANK(Obras!C24),"",Obras!C24)</f>
        <v/>
      </c>
      <c r="D338" s="337" t="str">
        <f>IF(ISBLANK(Obras!D24),"",Obras!D24)</f>
        <v/>
      </c>
      <c r="E338" s="374" t="str">
        <f>IF(ISBLANK(Obras!H24),"",Obras!H24)</f>
        <v/>
      </c>
      <c r="F338" s="364" t="str">
        <f>IF(ISBLANK(Obras!J24),"",Obras!J24)</f>
        <v/>
      </c>
      <c r="G338" s="384"/>
      <c r="H338" s="212"/>
      <c r="I338" s="213"/>
      <c r="J338" s="212"/>
      <c r="K338" s="214"/>
    </row>
    <row r="339" spans="2:11" ht="21.75" thickBot="1" x14ac:dyDescent="0.3">
      <c r="B339" s="764" t="s">
        <v>70</v>
      </c>
      <c r="C339" s="765"/>
      <c r="D339" s="765"/>
      <c r="E339" s="791">
        <f>SUM(E327:E338)</f>
        <v>593700</v>
      </c>
      <c r="F339" s="792"/>
      <c r="G339" s="752" t="s">
        <v>70</v>
      </c>
      <c r="H339" s="753"/>
      <c r="I339" s="753"/>
      <c r="J339" s="753"/>
      <c r="K339" s="339">
        <f>SUM(K327:K338)</f>
        <v>0</v>
      </c>
    </row>
    <row r="340" spans="2:11" ht="21" thickBot="1" x14ac:dyDescent="0.3">
      <c r="B340" s="759" t="s">
        <v>35</v>
      </c>
      <c r="C340" s="760"/>
      <c r="D340" s="760"/>
      <c r="E340" s="760"/>
      <c r="F340" s="760"/>
      <c r="G340" s="760"/>
      <c r="H340" s="760"/>
      <c r="I340" s="760"/>
      <c r="J340" s="760"/>
      <c r="K340" s="761"/>
    </row>
    <row r="341" spans="2:11" x14ac:dyDescent="0.25">
      <c r="B341" s="762" t="s">
        <v>0</v>
      </c>
      <c r="C341" s="754" t="s">
        <v>94</v>
      </c>
      <c r="D341" s="754" t="s">
        <v>1</v>
      </c>
      <c r="E341" s="754" t="s">
        <v>95</v>
      </c>
      <c r="F341" s="768" t="s">
        <v>5</v>
      </c>
      <c r="G341" s="756" t="s">
        <v>89</v>
      </c>
      <c r="H341" s="757"/>
      <c r="I341" s="757"/>
      <c r="J341" s="757"/>
      <c r="K341" s="758"/>
    </row>
    <row r="342" spans="2:11" ht="30" x14ac:dyDescent="0.25">
      <c r="B342" s="763"/>
      <c r="C342" s="755"/>
      <c r="D342" s="755"/>
      <c r="E342" s="755"/>
      <c r="F342" s="769"/>
      <c r="G342" s="328" t="s">
        <v>96</v>
      </c>
      <c r="H342" s="329" t="s">
        <v>86</v>
      </c>
      <c r="I342" s="329" t="s">
        <v>97</v>
      </c>
      <c r="J342" s="329" t="s">
        <v>87</v>
      </c>
      <c r="K342" s="330" t="s">
        <v>88</v>
      </c>
    </row>
    <row r="343" spans="2:11" ht="30" x14ac:dyDescent="0.25">
      <c r="B343" s="332" t="s">
        <v>745</v>
      </c>
      <c r="C343" s="333">
        <v>309702</v>
      </c>
      <c r="D343" s="333" t="s">
        <v>753</v>
      </c>
      <c r="E343" s="356">
        <v>1200000</v>
      </c>
      <c r="F343" s="335">
        <v>46545</v>
      </c>
      <c r="G343" s="383"/>
      <c r="H343" s="209"/>
      <c r="I343" s="210"/>
      <c r="J343" s="209"/>
      <c r="K343" s="211"/>
    </row>
    <row r="344" spans="2:11" ht="30" x14ac:dyDescent="0.25">
      <c r="B344" s="332" t="s">
        <v>745</v>
      </c>
      <c r="C344" s="333">
        <v>305092</v>
      </c>
      <c r="D344" s="333" t="s">
        <v>754</v>
      </c>
      <c r="E344" s="356">
        <v>178000</v>
      </c>
      <c r="F344" s="335">
        <v>46545</v>
      </c>
      <c r="G344" s="383"/>
      <c r="H344" s="209"/>
      <c r="I344" s="210"/>
      <c r="J344" s="209"/>
      <c r="K344" s="211"/>
    </row>
    <row r="345" spans="2:11" x14ac:dyDescent="0.25">
      <c r="B345" s="332" t="str">
        <f>IF(ISBLANK('Serviço Público'!B14),"",'Serviço Público'!B14)</f>
        <v/>
      </c>
      <c r="C345" s="333" t="str">
        <f>IF(ISBLANK('Serviço Público'!C14),"",'Serviço Público'!C14)</f>
        <v/>
      </c>
      <c r="D345" s="333" t="str">
        <f>IF(ISBLANK('Serviço Público'!D14),"",'Serviço Público'!D14)</f>
        <v/>
      </c>
      <c r="E345" s="356" t="str">
        <f>IF(ISBLANK('Serviço Público'!H14),"",'Serviço Público'!H14)</f>
        <v/>
      </c>
      <c r="F345" s="335" t="str">
        <f>IF(ISBLANK('Serviço Público'!J14),"",'Serviço Público'!J14)</f>
        <v/>
      </c>
      <c r="G345" s="383"/>
      <c r="H345" s="209"/>
      <c r="I345" s="210"/>
      <c r="J345" s="209"/>
      <c r="K345" s="211"/>
    </row>
    <row r="346" spans="2:11" x14ac:dyDescent="0.25">
      <c r="B346" s="332" t="str">
        <f>IF(ISBLANK('Serviço Público'!B15),"",'Serviço Público'!B15)</f>
        <v/>
      </c>
      <c r="C346" s="333" t="str">
        <f>IF(ISBLANK('Serviço Público'!C15),"",'Serviço Público'!C15)</f>
        <v/>
      </c>
      <c r="D346" s="333" t="str">
        <f>IF(ISBLANK('Serviço Público'!D15),"",'Serviço Público'!D15)</f>
        <v/>
      </c>
      <c r="E346" s="356" t="str">
        <f>IF(ISBLANK('Serviço Público'!H15),"",'Serviço Público'!H15)</f>
        <v/>
      </c>
      <c r="F346" s="335" t="str">
        <f>IF(ISBLANK('Serviço Público'!J15),"",'Serviço Público'!J15)</f>
        <v/>
      </c>
      <c r="G346" s="383"/>
      <c r="H346" s="209"/>
      <c r="I346" s="210"/>
      <c r="J346" s="209"/>
      <c r="K346" s="211"/>
    </row>
    <row r="347" spans="2:11" ht="16.5" thickBot="1" x14ac:dyDescent="0.3">
      <c r="B347" s="336" t="str">
        <f>IF(ISBLANK('Serviço Público'!B16),"",'Serviço Público'!B16)</f>
        <v/>
      </c>
      <c r="C347" s="337" t="str">
        <f>IF(ISBLANK('Serviço Público'!C16),"",'Serviço Público'!C16)</f>
        <v/>
      </c>
      <c r="D347" s="337" t="str">
        <f>IF(ISBLANK('Serviço Público'!D16),"",'Serviço Público'!D16)</f>
        <v/>
      </c>
      <c r="E347" s="363" t="str">
        <f>IF(ISBLANK('Serviço Público'!H16),"",'Serviço Público'!H16)</f>
        <v/>
      </c>
      <c r="F347" s="364" t="str">
        <f>IF(ISBLANK('Serviço Público'!J16),"",'Serviço Público'!J16)</f>
        <v/>
      </c>
      <c r="G347" s="384"/>
      <c r="H347" s="212"/>
      <c r="I347" s="213"/>
      <c r="J347" s="212"/>
      <c r="K347" s="214"/>
    </row>
    <row r="348" spans="2:11" ht="21.75" thickBot="1" x14ac:dyDescent="0.3">
      <c r="B348" s="764" t="s">
        <v>71</v>
      </c>
      <c r="C348" s="765"/>
      <c r="D348" s="765"/>
      <c r="E348" s="791">
        <f>SUM(E343:E347)</f>
        <v>1378000</v>
      </c>
      <c r="F348" s="792"/>
      <c r="G348" s="752" t="s">
        <v>71</v>
      </c>
      <c r="H348" s="753"/>
      <c r="I348" s="753"/>
      <c r="J348" s="753"/>
      <c r="K348" s="339">
        <f>SUM(K343:K347)</f>
        <v>0</v>
      </c>
    </row>
    <row r="349" spans="2:11" ht="21" thickBot="1" x14ac:dyDescent="0.3">
      <c r="B349" s="759" t="s">
        <v>36</v>
      </c>
      <c r="C349" s="760"/>
      <c r="D349" s="760"/>
      <c r="E349" s="760"/>
      <c r="F349" s="760"/>
      <c r="G349" s="760"/>
      <c r="H349" s="760"/>
      <c r="I349" s="760"/>
      <c r="J349" s="760"/>
      <c r="K349" s="761"/>
    </row>
    <row r="350" spans="2:11" x14ac:dyDescent="0.25">
      <c r="B350" s="762" t="s">
        <v>0</v>
      </c>
      <c r="C350" s="754" t="s">
        <v>94</v>
      </c>
      <c r="D350" s="754" t="s">
        <v>1</v>
      </c>
      <c r="E350" s="754" t="s">
        <v>95</v>
      </c>
      <c r="F350" s="768" t="s">
        <v>5</v>
      </c>
      <c r="G350" s="756" t="s">
        <v>89</v>
      </c>
      <c r="H350" s="757"/>
      <c r="I350" s="757"/>
      <c r="J350" s="757"/>
      <c r="K350" s="758"/>
    </row>
    <row r="351" spans="2:11" ht="30" x14ac:dyDescent="0.25">
      <c r="B351" s="763"/>
      <c r="C351" s="755"/>
      <c r="D351" s="755"/>
      <c r="E351" s="755"/>
      <c r="F351" s="769"/>
      <c r="G351" s="328" t="s">
        <v>96</v>
      </c>
      <c r="H351" s="329" t="s">
        <v>86</v>
      </c>
      <c r="I351" s="329" t="s">
        <v>97</v>
      </c>
      <c r="J351" s="329" t="s">
        <v>87</v>
      </c>
      <c r="K351" s="330" t="s">
        <v>88</v>
      </c>
    </row>
    <row r="352" spans="2:11" ht="30" x14ac:dyDescent="0.25">
      <c r="B352" s="332" t="s">
        <v>238</v>
      </c>
      <c r="C352" s="333">
        <v>288167</v>
      </c>
      <c r="D352" s="333" t="s">
        <v>239</v>
      </c>
      <c r="E352" s="356">
        <v>8000</v>
      </c>
      <c r="F352" s="335">
        <v>45777</v>
      </c>
      <c r="G352" s="383"/>
      <c r="H352" s="209"/>
      <c r="I352" s="210"/>
      <c r="J352" s="209"/>
      <c r="K352" s="211"/>
    </row>
    <row r="353" spans="2:11" ht="105" x14ac:dyDescent="0.25">
      <c r="B353" s="332" t="s">
        <v>142</v>
      </c>
      <c r="C353" s="333">
        <v>295234</v>
      </c>
      <c r="D353" s="333" t="s">
        <v>879</v>
      </c>
      <c r="E353" s="356">
        <v>20000</v>
      </c>
      <c r="F353" s="335">
        <v>45838</v>
      </c>
      <c r="G353" s="383"/>
      <c r="H353" s="209"/>
      <c r="I353" s="210"/>
      <c r="J353" s="209"/>
      <c r="K353" s="211"/>
    </row>
    <row r="354" spans="2:11" ht="105" x14ac:dyDescent="0.25">
      <c r="B354" s="332" t="s">
        <v>142</v>
      </c>
      <c r="C354" s="333">
        <v>295234</v>
      </c>
      <c r="D354" s="333" t="s">
        <v>881</v>
      </c>
      <c r="E354" s="356">
        <v>3000</v>
      </c>
      <c r="F354" s="335">
        <v>45838</v>
      </c>
      <c r="G354" s="383"/>
      <c r="H354" s="209"/>
      <c r="I354" s="210"/>
      <c r="J354" s="209"/>
      <c r="K354" s="211"/>
    </row>
    <row r="355" spans="2:11" x14ac:dyDescent="0.25">
      <c r="B355" s="332" t="str">
        <f>IF(ISBLANK(Anuidade!B15),"",Anuidade!B15)</f>
        <v/>
      </c>
      <c r="C355" s="333" t="str">
        <f>IF(ISBLANK(Anuidade!C15),"",Anuidade!C15)</f>
        <v/>
      </c>
      <c r="D355" s="333" t="str">
        <f>IF(ISBLANK(Anuidade!D15),"",Anuidade!D15)</f>
        <v/>
      </c>
      <c r="E355" s="356" t="str">
        <f>IF(ISBLANK(Anuidade!H15),"",Anuidade!H15)</f>
        <v/>
      </c>
      <c r="F355" s="335" t="str">
        <f>IF(ISBLANK(Anuidade!J15),"",Anuidade!J15)</f>
        <v/>
      </c>
      <c r="G355" s="383"/>
      <c r="H355" s="209"/>
      <c r="I355" s="210"/>
      <c r="J355" s="209"/>
      <c r="K355" s="211"/>
    </row>
    <row r="356" spans="2:11" ht="16.5" thickBot="1" x14ac:dyDescent="0.3">
      <c r="B356" s="336" t="str">
        <f>IF(ISBLANK(Anuidade!B16),"",Anuidade!B16)</f>
        <v/>
      </c>
      <c r="C356" s="337" t="str">
        <f>IF(ISBLANK(Anuidade!C16),"",Anuidade!C16)</f>
        <v/>
      </c>
      <c r="D356" s="337" t="str">
        <f>IF(ISBLANK(Anuidade!D16),"",Anuidade!D16)</f>
        <v/>
      </c>
      <c r="E356" s="363" t="str">
        <f>IF(ISBLANK(Anuidade!H16),"",Anuidade!H16)</f>
        <v/>
      </c>
      <c r="F356" s="364" t="str">
        <f>IF(ISBLANK(Anuidade!J16),"",Anuidade!J16)</f>
        <v/>
      </c>
      <c r="G356" s="384"/>
      <c r="H356" s="212"/>
      <c r="I356" s="213"/>
      <c r="J356" s="212"/>
      <c r="K356" s="214"/>
    </row>
    <row r="357" spans="2:11" ht="21.75" thickBot="1" x14ac:dyDescent="0.3">
      <c r="B357" s="764" t="s">
        <v>72</v>
      </c>
      <c r="C357" s="765"/>
      <c r="D357" s="765"/>
      <c r="E357" s="791">
        <f>SUM(E352:E356)</f>
        <v>31000</v>
      </c>
      <c r="F357" s="792"/>
      <c r="G357" s="752" t="s">
        <v>72</v>
      </c>
      <c r="H357" s="753"/>
      <c r="I357" s="753"/>
      <c r="J357" s="753"/>
      <c r="K357" s="339">
        <f>SUM(K352:K356)</f>
        <v>0</v>
      </c>
    </row>
  </sheetData>
  <sheetProtection selectLockedCells="1"/>
  <mergeCells count="231">
    <mergeCell ref="D341:D342"/>
    <mergeCell ref="E341:E342"/>
    <mergeCell ref="F341:F342"/>
    <mergeCell ref="B305:K305"/>
    <mergeCell ref="B306:B307"/>
    <mergeCell ref="C306:C307"/>
    <mergeCell ref="D306:D307"/>
    <mergeCell ref="E306:E307"/>
    <mergeCell ref="F306:F307"/>
    <mergeCell ref="G306:K306"/>
    <mergeCell ref="B323:D323"/>
    <mergeCell ref="E323:F323"/>
    <mergeCell ref="G323:J323"/>
    <mergeCell ref="B291:K291"/>
    <mergeCell ref="G341:K341"/>
    <mergeCell ref="B324:K324"/>
    <mergeCell ref="B325:B326"/>
    <mergeCell ref="C325:C326"/>
    <mergeCell ref="D325:D326"/>
    <mergeCell ref="E325:E326"/>
    <mergeCell ref="F325:F326"/>
    <mergeCell ref="G325:K325"/>
    <mergeCell ref="B339:D339"/>
    <mergeCell ref="E339:F339"/>
    <mergeCell ref="G339:J339"/>
    <mergeCell ref="B340:K340"/>
    <mergeCell ref="B292:B293"/>
    <mergeCell ref="C292:C293"/>
    <mergeCell ref="D292:D293"/>
    <mergeCell ref="E292:E293"/>
    <mergeCell ref="F292:F293"/>
    <mergeCell ref="G292:K292"/>
    <mergeCell ref="B304:D304"/>
    <mergeCell ref="E304:F304"/>
    <mergeCell ref="G304:J304"/>
    <mergeCell ref="B341:B342"/>
    <mergeCell ref="C341:C342"/>
    <mergeCell ref="B357:D357"/>
    <mergeCell ref="E357:F357"/>
    <mergeCell ref="G357:J357"/>
    <mergeCell ref="B348:D348"/>
    <mergeCell ref="E348:F348"/>
    <mergeCell ref="G348:J348"/>
    <mergeCell ref="B349:K349"/>
    <mergeCell ref="B350:B351"/>
    <mergeCell ref="C350:C351"/>
    <mergeCell ref="D350:D351"/>
    <mergeCell ref="E350:E351"/>
    <mergeCell ref="F350:F351"/>
    <mergeCell ref="G350:K350"/>
    <mergeCell ref="B282:K282"/>
    <mergeCell ref="B283:B284"/>
    <mergeCell ref="C283:C284"/>
    <mergeCell ref="D283:D284"/>
    <mergeCell ref="E283:E284"/>
    <mergeCell ref="F283:F284"/>
    <mergeCell ref="G283:K283"/>
    <mergeCell ref="B290:D290"/>
    <mergeCell ref="E290:F290"/>
    <mergeCell ref="G290:J290"/>
    <mergeCell ref="B263:K263"/>
    <mergeCell ref="B264:B265"/>
    <mergeCell ref="C264:C265"/>
    <mergeCell ref="D264:D265"/>
    <mergeCell ref="E264:E265"/>
    <mergeCell ref="F264:F265"/>
    <mergeCell ref="G264:K264"/>
    <mergeCell ref="B281:D281"/>
    <mergeCell ref="E281:F281"/>
    <mergeCell ref="G281:J281"/>
    <mergeCell ref="B250:K250"/>
    <mergeCell ref="B251:B252"/>
    <mergeCell ref="C251:C252"/>
    <mergeCell ref="D251:D252"/>
    <mergeCell ref="E251:E252"/>
    <mergeCell ref="F251:F252"/>
    <mergeCell ref="G251:K251"/>
    <mergeCell ref="B262:D262"/>
    <mergeCell ref="E262:F262"/>
    <mergeCell ref="G262:J262"/>
    <mergeCell ref="B236:K236"/>
    <mergeCell ref="B237:B238"/>
    <mergeCell ref="C237:C238"/>
    <mergeCell ref="D237:D238"/>
    <mergeCell ref="E237:E238"/>
    <mergeCell ref="F237:F238"/>
    <mergeCell ref="G237:K237"/>
    <mergeCell ref="B249:D249"/>
    <mergeCell ref="E249:F249"/>
    <mergeCell ref="G249:J249"/>
    <mergeCell ref="B227:K227"/>
    <mergeCell ref="B228:B229"/>
    <mergeCell ref="C228:C229"/>
    <mergeCell ref="D228:D229"/>
    <mergeCell ref="E228:E229"/>
    <mergeCell ref="F228:F229"/>
    <mergeCell ref="G228:K228"/>
    <mergeCell ref="B235:D235"/>
    <mergeCell ref="E235:F235"/>
    <mergeCell ref="G235:J235"/>
    <mergeCell ref="B172:K172"/>
    <mergeCell ref="B173:B174"/>
    <mergeCell ref="C173:C174"/>
    <mergeCell ref="D173:D174"/>
    <mergeCell ref="E173:E174"/>
    <mergeCell ref="F173:F174"/>
    <mergeCell ref="G173:K173"/>
    <mergeCell ref="B226:D226"/>
    <mergeCell ref="E226:F226"/>
    <mergeCell ref="G226:J226"/>
    <mergeCell ref="B163:K163"/>
    <mergeCell ref="B164:B165"/>
    <mergeCell ref="C164:C165"/>
    <mergeCell ref="D164:D165"/>
    <mergeCell ref="E164:E165"/>
    <mergeCell ref="F164:F165"/>
    <mergeCell ref="G164:K164"/>
    <mergeCell ref="B171:D171"/>
    <mergeCell ref="E171:F171"/>
    <mergeCell ref="G171:J171"/>
    <mergeCell ref="B154:K154"/>
    <mergeCell ref="B155:B156"/>
    <mergeCell ref="C155:C156"/>
    <mergeCell ref="D155:D156"/>
    <mergeCell ref="E155:E156"/>
    <mergeCell ref="F155:F156"/>
    <mergeCell ref="G155:K155"/>
    <mergeCell ref="B162:D162"/>
    <mergeCell ref="E162:F162"/>
    <mergeCell ref="G162:J162"/>
    <mergeCell ref="B145:K145"/>
    <mergeCell ref="B146:B147"/>
    <mergeCell ref="C146:C147"/>
    <mergeCell ref="D146:D147"/>
    <mergeCell ref="E146:E147"/>
    <mergeCell ref="F146:F147"/>
    <mergeCell ref="G146:K146"/>
    <mergeCell ref="B153:D153"/>
    <mergeCell ref="E153:F153"/>
    <mergeCell ref="G153:J153"/>
    <mergeCell ref="B124:K124"/>
    <mergeCell ref="B125:B126"/>
    <mergeCell ref="C125:C126"/>
    <mergeCell ref="D125:D126"/>
    <mergeCell ref="E125:E126"/>
    <mergeCell ref="F125:F126"/>
    <mergeCell ref="G125:K125"/>
    <mergeCell ref="B144:D144"/>
    <mergeCell ref="E144:F144"/>
    <mergeCell ref="G144:J144"/>
    <mergeCell ref="K128:K141"/>
    <mergeCell ref="J128:J141"/>
    <mergeCell ref="I128:I141"/>
    <mergeCell ref="H128:H141"/>
    <mergeCell ref="G128:G141"/>
    <mergeCell ref="K142:K143"/>
    <mergeCell ref="J142:J143"/>
    <mergeCell ref="I142:I143"/>
    <mergeCell ref="H142:H143"/>
    <mergeCell ref="G142:G143"/>
    <mergeCell ref="B115:K115"/>
    <mergeCell ref="B116:B117"/>
    <mergeCell ref="C116:C117"/>
    <mergeCell ref="D116:D117"/>
    <mergeCell ref="E116:E117"/>
    <mergeCell ref="F116:F117"/>
    <mergeCell ref="G116:K116"/>
    <mergeCell ref="B123:D123"/>
    <mergeCell ref="E123:F123"/>
    <mergeCell ref="G123:J123"/>
    <mergeCell ref="B106:K106"/>
    <mergeCell ref="B107:B108"/>
    <mergeCell ref="C107:C108"/>
    <mergeCell ref="D107:D108"/>
    <mergeCell ref="E107:E108"/>
    <mergeCell ref="F107:F108"/>
    <mergeCell ref="G107:K107"/>
    <mergeCell ref="B114:D114"/>
    <mergeCell ref="E114:F114"/>
    <mergeCell ref="G114:J114"/>
    <mergeCell ref="B92:K92"/>
    <mergeCell ref="B93:B94"/>
    <mergeCell ref="C93:C94"/>
    <mergeCell ref="D93:D94"/>
    <mergeCell ref="E93:E94"/>
    <mergeCell ref="F93:F94"/>
    <mergeCell ref="G93:K93"/>
    <mergeCell ref="B105:D105"/>
    <mergeCell ref="E105:F105"/>
    <mergeCell ref="G105:J105"/>
    <mergeCell ref="B78:K78"/>
    <mergeCell ref="B79:B80"/>
    <mergeCell ref="C79:C80"/>
    <mergeCell ref="D79:D80"/>
    <mergeCell ref="E79:E80"/>
    <mergeCell ref="F79:F80"/>
    <mergeCell ref="G79:K79"/>
    <mergeCell ref="B91:D91"/>
    <mergeCell ref="E91:F91"/>
    <mergeCell ref="G91:J91"/>
    <mergeCell ref="B59:K59"/>
    <mergeCell ref="B60:B61"/>
    <mergeCell ref="C60:C61"/>
    <mergeCell ref="D60:D61"/>
    <mergeCell ref="E60:E61"/>
    <mergeCell ref="F60:F61"/>
    <mergeCell ref="G60:K60"/>
    <mergeCell ref="B77:D77"/>
    <mergeCell ref="E77:F77"/>
    <mergeCell ref="G77:J77"/>
    <mergeCell ref="B2:K2"/>
    <mergeCell ref="B3:K3"/>
    <mergeCell ref="B4:B5"/>
    <mergeCell ref="C4:C5"/>
    <mergeCell ref="D4:D5"/>
    <mergeCell ref="E4:E5"/>
    <mergeCell ref="F4:F5"/>
    <mergeCell ref="G4:K4"/>
    <mergeCell ref="B16:D16"/>
    <mergeCell ref="E16:F16"/>
    <mergeCell ref="G16:J16"/>
    <mergeCell ref="B17:K17"/>
    <mergeCell ref="B18:B19"/>
    <mergeCell ref="C18:C19"/>
    <mergeCell ref="D18:D19"/>
    <mergeCell ref="E18:E19"/>
    <mergeCell ref="F18:F19"/>
    <mergeCell ref="G18:K18"/>
    <mergeCell ref="B58:D58"/>
    <mergeCell ref="E58:F58"/>
    <mergeCell ref="G58:J58"/>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4"/>
  <sheetViews>
    <sheetView showGridLines="0" zoomScale="90" zoomScaleNormal="90" workbookViewId="0">
      <selection activeCell="C245" sqref="C245"/>
    </sheetView>
  </sheetViews>
  <sheetFormatPr defaultRowHeight="15.75" x14ac:dyDescent="0.25"/>
  <cols>
    <col min="1" max="1" width="3.7109375" style="326" customWidth="1"/>
    <col min="2" max="3" width="28.7109375" style="326" customWidth="1"/>
    <col min="4" max="4" width="60.7109375" style="326" customWidth="1"/>
    <col min="5" max="5" width="26.7109375" style="326" customWidth="1"/>
    <col min="6" max="6" width="23.7109375" style="326" customWidth="1"/>
    <col min="7" max="7" width="23.7109375" style="326" hidden="1" customWidth="1"/>
    <col min="8" max="10" width="23.7109375" style="327" hidden="1" customWidth="1"/>
    <col min="11" max="11" width="26.7109375" style="327" hidden="1" customWidth="1"/>
    <col min="12" max="12" width="11.28515625" style="326" customWidth="1"/>
    <col min="13" max="16384" width="9.140625" style="326"/>
  </cols>
  <sheetData>
    <row r="1" spans="2:12" ht="19.5" thickBot="1" x14ac:dyDescent="0.3">
      <c r="B1" s="405" t="s">
        <v>109</v>
      </c>
      <c r="C1" s="405" t="s">
        <v>110</v>
      </c>
    </row>
    <row r="2" spans="2:12" ht="21" thickBot="1" x14ac:dyDescent="0.3">
      <c r="B2" s="759" t="s">
        <v>43</v>
      </c>
      <c r="C2" s="760"/>
      <c r="D2" s="760"/>
      <c r="E2" s="760"/>
      <c r="F2" s="760"/>
      <c r="G2" s="760"/>
      <c r="H2" s="760"/>
      <c r="I2" s="760"/>
      <c r="J2" s="760"/>
      <c r="K2" s="761"/>
    </row>
    <row r="3" spans="2:12" ht="21" thickBot="1" x14ac:dyDescent="0.3">
      <c r="B3" s="772" t="s">
        <v>38</v>
      </c>
      <c r="C3" s="773"/>
      <c r="D3" s="773"/>
      <c r="E3" s="773"/>
      <c r="F3" s="773"/>
      <c r="G3" s="773"/>
      <c r="H3" s="773"/>
      <c r="I3" s="773"/>
      <c r="J3" s="773"/>
      <c r="K3" s="774"/>
    </row>
    <row r="4" spans="2:12" x14ac:dyDescent="0.25">
      <c r="B4" s="762" t="s">
        <v>0</v>
      </c>
      <c r="C4" s="754" t="s">
        <v>94</v>
      </c>
      <c r="D4" s="754" t="s">
        <v>1</v>
      </c>
      <c r="E4" s="754" t="s">
        <v>95</v>
      </c>
      <c r="F4" s="768" t="s">
        <v>5</v>
      </c>
      <c r="G4" s="756" t="s">
        <v>89</v>
      </c>
      <c r="H4" s="757"/>
      <c r="I4" s="757"/>
      <c r="J4" s="757"/>
      <c r="K4" s="758"/>
    </row>
    <row r="5" spans="2:12" ht="30" x14ac:dyDescent="0.25">
      <c r="B5" s="763"/>
      <c r="C5" s="755"/>
      <c r="D5" s="755"/>
      <c r="E5" s="755"/>
      <c r="F5" s="769"/>
      <c r="G5" s="328" t="s">
        <v>96</v>
      </c>
      <c r="H5" s="329" t="s">
        <v>86</v>
      </c>
      <c r="I5" s="329" t="s">
        <v>97</v>
      </c>
      <c r="J5" s="329" t="s">
        <v>87</v>
      </c>
      <c r="K5" s="330" t="s">
        <v>88</v>
      </c>
      <c r="L5" s="331"/>
    </row>
    <row r="6" spans="2:12" ht="105" x14ac:dyDescent="0.25">
      <c r="B6" s="332" t="s">
        <v>113</v>
      </c>
      <c r="C6" s="333">
        <v>286901</v>
      </c>
      <c r="D6" s="333" t="s">
        <v>181</v>
      </c>
      <c r="E6" s="334">
        <v>4410739.9400000004</v>
      </c>
      <c r="F6" s="335">
        <v>45863</v>
      </c>
      <c r="G6" s="383">
        <v>3</v>
      </c>
      <c r="H6" s="209"/>
      <c r="I6" s="210"/>
      <c r="J6" s="209"/>
      <c r="K6" s="211"/>
      <c r="L6" s="331"/>
    </row>
    <row r="7" spans="2:12" ht="90" x14ac:dyDescent="0.25">
      <c r="B7" s="332" t="s">
        <v>113</v>
      </c>
      <c r="C7" s="333">
        <v>286843</v>
      </c>
      <c r="D7" s="333" t="s">
        <v>179</v>
      </c>
      <c r="E7" s="334">
        <v>4947019.43</v>
      </c>
      <c r="F7" s="335">
        <v>45839</v>
      </c>
      <c r="G7" s="383">
        <v>3</v>
      </c>
      <c r="H7" s="209"/>
      <c r="I7" s="210"/>
      <c r="J7" s="209"/>
      <c r="K7" s="211"/>
      <c r="L7" s="331"/>
    </row>
    <row r="8" spans="2:12" ht="45" x14ac:dyDescent="0.25">
      <c r="B8" s="332" t="s">
        <v>113</v>
      </c>
      <c r="C8" s="333">
        <v>283240</v>
      </c>
      <c r="D8" s="333" t="s">
        <v>183</v>
      </c>
      <c r="E8" s="334">
        <v>2308750.52</v>
      </c>
      <c r="F8" s="335">
        <v>45901</v>
      </c>
      <c r="G8" s="383">
        <v>3</v>
      </c>
      <c r="H8" s="209"/>
      <c r="I8" s="210"/>
      <c r="J8" s="209"/>
      <c r="K8" s="211"/>
    </row>
    <row r="9" spans="2:12" x14ac:dyDescent="0.25">
      <c r="B9" s="332"/>
      <c r="C9" s="333"/>
      <c r="D9" s="333"/>
      <c r="E9" s="334"/>
      <c r="F9" s="335"/>
      <c r="G9" s="383"/>
      <c r="H9" s="209"/>
      <c r="I9" s="210"/>
      <c r="J9" s="209"/>
      <c r="K9" s="211"/>
    </row>
    <row r="10" spans="2:12" x14ac:dyDescent="0.25">
      <c r="B10" s="332" t="str">
        <f>IF(ISBLANK(Terceirização!B33),"",Terceirização!B33)</f>
        <v/>
      </c>
      <c r="C10" s="333" t="str">
        <f>IF(ISBLANK(Terceirização!C33),"",Terceirização!C33)</f>
        <v/>
      </c>
      <c r="D10" s="333" t="str">
        <f>IF(ISBLANK(Terceirização!D33),"",Terceirização!D33)</f>
        <v/>
      </c>
      <c r="E10" s="334" t="str">
        <f>IF(ISBLANK(Terceirização!I33),"",Terceirização!I33)</f>
        <v/>
      </c>
      <c r="F10" s="335" t="str">
        <f>IF(ISBLANK(Terceirização!J33),"",Terceirização!J33)</f>
        <v/>
      </c>
      <c r="G10" s="383"/>
      <c r="H10" s="209"/>
      <c r="I10" s="210"/>
      <c r="J10" s="209"/>
      <c r="K10" s="211"/>
    </row>
    <row r="11" spans="2:12" x14ac:dyDescent="0.25">
      <c r="B11" s="332" t="str">
        <f>IF(ISBLANK(Terceirização!B34),"",Terceirização!B34)</f>
        <v/>
      </c>
      <c r="C11" s="333" t="str">
        <f>IF(ISBLANK(Terceirização!C34),"",Terceirização!C34)</f>
        <v/>
      </c>
      <c r="D11" s="333" t="str">
        <f>IF(ISBLANK(Terceirização!D34),"",Terceirização!D34)</f>
        <v/>
      </c>
      <c r="E11" s="334" t="str">
        <f>IF(ISBLANK(Terceirização!I34),"",Terceirização!I34)</f>
        <v/>
      </c>
      <c r="F11" s="335" t="str">
        <f>IF(ISBLANK(Terceirização!J34),"",Terceirização!J34)</f>
        <v/>
      </c>
      <c r="G11" s="383"/>
      <c r="H11" s="209"/>
      <c r="I11" s="210"/>
      <c r="J11" s="209"/>
      <c r="K11" s="211"/>
    </row>
    <row r="12" spans="2:12" x14ac:dyDescent="0.25">
      <c r="B12" s="332" t="str">
        <f>IF(ISBLANK(Terceirização!B35),"",Terceirização!B35)</f>
        <v/>
      </c>
      <c r="C12" s="333" t="str">
        <f>IF(ISBLANK(Terceirização!C35),"",Terceirização!C35)</f>
        <v/>
      </c>
      <c r="D12" s="333" t="str">
        <f>IF(ISBLANK(Terceirização!D35),"",Terceirização!D35)</f>
        <v/>
      </c>
      <c r="E12" s="334" t="str">
        <f>IF(ISBLANK(Terceirização!I35),"",Terceirização!I35)</f>
        <v/>
      </c>
      <c r="F12" s="335" t="str">
        <f>IF(ISBLANK(Terceirização!J35),"",Terceirização!J35)</f>
        <v/>
      </c>
      <c r="G12" s="383"/>
      <c r="H12" s="209"/>
      <c r="I12" s="210"/>
      <c r="J12" s="209"/>
      <c r="K12" s="211"/>
    </row>
    <row r="13" spans="2:12" x14ac:dyDescent="0.25">
      <c r="B13" s="332" t="str">
        <f>IF(ISBLANK(Terceirização!B36),"",Terceirização!B36)</f>
        <v/>
      </c>
      <c r="C13" s="333" t="str">
        <f>IF(ISBLANK(Terceirização!C36),"",Terceirização!C36)</f>
        <v/>
      </c>
      <c r="D13" s="333" t="str">
        <f>IF(ISBLANK(Terceirização!D36),"",Terceirização!D36)</f>
        <v/>
      </c>
      <c r="E13" s="334" t="str">
        <f>IF(ISBLANK(Terceirização!I36),"",Terceirização!I36)</f>
        <v/>
      </c>
      <c r="F13" s="335" t="str">
        <f>IF(ISBLANK(Terceirização!J36),"",Terceirização!J36)</f>
        <v/>
      </c>
      <c r="G13" s="383"/>
      <c r="H13" s="209"/>
      <c r="I13" s="210"/>
      <c r="J13" s="209"/>
      <c r="K13" s="211"/>
    </row>
    <row r="14" spans="2:12" x14ac:dyDescent="0.25">
      <c r="B14" s="332" t="str">
        <f>IF(ISBLANK(Terceirização!B37),"",Terceirização!B37)</f>
        <v/>
      </c>
      <c r="C14" s="333" t="str">
        <f>IF(ISBLANK(Terceirização!C37),"",Terceirização!C37)</f>
        <v/>
      </c>
      <c r="D14" s="333" t="str">
        <f>IF(ISBLANK(Terceirização!D37),"",Terceirização!D37)</f>
        <v/>
      </c>
      <c r="E14" s="334" t="str">
        <f>IF(ISBLANK(Terceirização!I37),"",Terceirização!I37)</f>
        <v/>
      </c>
      <c r="F14" s="335" t="str">
        <f>IF(ISBLANK(Terceirização!J37),"",Terceirização!J37)</f>
        <v/>
      </c>
      <c r="G14" s="383"/>
      <c r="H14" s="209"/>
      <c r="I14" s="210"/>
      <c r="J14" s="209"/>
      <c r="K14" s="211"/>
    </row>
    <row r="15" spans="2:12" ht="16.5" thickBot="1" x14ac:dyDescent="0.3">
      <c r="B15" s="336" t="str">
        <f>IF(ISBLANK(Terceirização!B38),"",Terceirização!B38)</f>
        <v/>
      </c>
      <c r="C15" s="337" t="str">
        <f>IF(ISBLANK(Terceirização!C38),"",Terceirização!C38)</f>
        <v/>
      </c>
      <c r="D15" s="337" t="str">
        <f>IF(ISBLANK(Terceirização!D38),"",Terceirização!D38)</f>
        <v/>
      </c>
      <c r="E15" s="338" t="str">
        <f>IF(ISBLANK(Terceirização!I38),"",Terceirização!I38)</f>
        <v/>
      </c>
      <c r="F15" s="364" t="str">
        <f>IF(ISBLANK(Terceirização!J38),"",Terceirização!J38)</f>
        <v/>
      </c>
      <c r="G15" s="384"/>
      <c r="H15" s="212"/>
      <c r="I15" s="213"/>
      <c r="J15" s="212"/>
      <c r="K15" s="214"/>
    </row>
    <row r="16" spans="2:12" ht="21.75" thickBot="1" x14ac:dyDescent="0.3">
      <c r="B16" s="764" t="s">
        <v>49</v>
      </c>
      <c r="C16" s="765"/>
      <c r="D16" s="765"/>
      <c r="E16" s="793">
        <f>SUM(E6:E15)</f>
        <v>11666509.890000001</v>
      </c>
      <c r="F16" s="794"/>
      <c r="G16" s="766" t="s">
        <v>49</v>
      </c>
      <c r="H16" s="767"/>
      <c r="I16" s="767"/>
      <c r="J16" s="767"/>
      <c r="K16" s="339">
        <f>SUM(K6:K15)</f>
        <v>0</v>
      </c>
    </row>
    <row r="17" spans="2:11" ht="21" thickBot="1" x14ac:dyDescent="0.3">
      <c r="B17" s="759" t="s">
        <v>48</v>
      </c>
      <c r="C17" s="760"/>
      <c r="D17" s="760"/>
      <c r="E17" s="760"/>
      <c r="F17" s="760"/>
      <c r="G17" s="760"/>
      <c r="H17" s="760"/>
      <c r="I17" s="760"/>
      <c r="J17" s="760"/>
      <c r="K17" s="761"/>
    </row>
    <row r="18" spans="2:11" x14ac:dyDescent="0.25">
      <c r="B18" s="762" t="s">
        <v>0</v>
      </c>
      <c r="C18" s="754" t="s">
        <v>94</v>
      </c>
      <c r="D18" s="754" t="s">
        <v>1</v>
      </c>
      <c r="E18" s="754" t="s">
        <v>95</v>
      </c>
      <c r="F18" s="768" t="s">
        <v>5</v>
      </c>
      <c r="G18" s="756" t="s">
        <v>89</v>
      </c>
      <c r="H18" s="757"/>
      <c r="I18" s="757"/>
      <c r="J18" s="757"/>
      <c r="K18" s="758"/>
    </row>
    <row r="19" spans="2:11" ht="30" x14ac:dyDescent="0.25">
      <c r="B19" s="763"/>
      <c r="C19" s="755"/>
      <c r="D19" s="755"/>
      <c r="E19" s="755"/>
      <c r="F19" s="769"/>
      <c r="G19" s="328" t="s">
        <v>96</v>
      </c>
      <c r="H19" s="329" t="s">
        <v>86</v>
      </c>
      <c r="I19" s="329" t="s">
        <v>97</v>
      </c>
      <c r="J19" s="329" t="s">
        <v>87</v>
      </c>
      <c r="K19" s="330" t="s">
        <v>88</v>
      </c>
    </row>
    <row r="20" spans="2:11" ht="45" x14ac:dyDescent="0.25">
      <c r="B20" s="340" t="s">
        <v>118</v>
      </c>
      <c r="C20" s="341">
        <v>289805</v>
      </c>
      <c r="D20" s="341" t="s">
        <v>123</v>
      </c>
      <c r="E20" s="343">
        <v>64462.86</v>
      </c>
      <c r="F20" s="344">
        <v>45843</v>
      </c>
      <c r="G20" s="385"/>
      <c r="H20" s="209"/>
      <c r="I20" s="210"/>
      <c r="J20" s="209"/>
      <c r="K20" s="211"/>
    </row>
    <row r="21" spans="2:11" ht="60" x14ac:dyDescent="0.25">
      <c r="B21" s="340" t="s">
        <v>125</v>
      </c>
      <c r="C21" s="341">
        <v>292398</v>
      </c>
      <c r="D21" s="341" t="s">
        <v>459</v>
      </c>
      <c r="E21" s="343">
        <v>47923.199999999997</v>
      </c>
      <c r="F21" s="344">
        <v>45869</v>
      </c>
      <c r="G21" s="385"/>
      <c r="H21" s="209"/>
      <c r="I21" s="210"/>
      <c r="J21" s="209"/>
      <c r="K21" s="211"/>
    </row>
    <row r="22" spans="2:11" ht="45" x14ac:dyDescent="0.25">
      <c r="B22" s="340" t="s">
        <v>116</v>
      </c>
      <c r="C22" s="341">
        <v>289343</v>
      </c>
      <c r="D22" s="341" t="s">
        <v>268</v>
      </c>
      <c r="E22" s="345">
        <v>978038.08</v>
      </c>
      <c r="F22" s="344">
        <v>46295</v>
      </c>
      <c r="G22" s="385"/>
      <c r="H22" s="209"/>
      <c r="I22" s="210"/>
      <c r="J22" s="209"/>
      <c r="K22" s="211"/>
    </row>
    <row r="23" spans="2:11" ht="30" x14ac:dyDescent="0.25">
      <c r="B23" s="340" t="s">
        <v>125</v>
      </c>
      <c r="C23" s="341">
        <v>294637</v>
      </c>
      <c r="D23" s="341" t="s">
        <v>425</v>
      </c>
      <c r="E23" s="345">
        <v>6700</v>
      </c>
      <c r="F23" s="344">
        <v>45869</v>
      </c>
      <c r="G23" s="385"/>
      <c r="H23" s="209"/>
      <c r="I23" s="210"/>
      <c r="J23" s="209"/>
      <c r="K23" s="211"/>
    </row>
    <row r="24" spans="2:11" ht="30" x14ac:dyDescent="0.25">
      <c r="B24" s="340" t="s">
        <v>125</v>
      </c>
      <c r="C24" s="341">
        <v>318603</v>
      </c>
      <c r="D24" s="341" t="s">
        <v>719</v>
      </c>
      <c r="E24" s="345">
        <v>50000</v>
      </c>
      <c r="F24" s="344">
        <v>45869</v>
      </c>
      <c r="G24" s="385"/>
      <c r="H24" s="209"/>
      <c r="I24" s="210"/>
      <c r="J24" s="209"/>
      <c r="K24" s="211"/>
    </row>
    <row r="25" spans="2:11" ht="30" x14ac:dyDescent="0.25">
      <c r="B25" s="340" t="s">
        <v>113</v>
      </c>
      <c r="C25" s="341">
        <v>305577</v>
      </c>
      <c r="D25" s="341" t="s">
        <v>776</v>
      </c>
      <c r="E25" s="345">
        <v>33212.800000000003</v>
      </c>
      <c r="F25" s="344">
        <v>45870</v>
      </c>
      <c r="G25" s="385"/>
      <c r="H25" s="209"/>
      <c r="I25" s="210"/>
      <c r="J25" s="209"/>
      <c r="K25" s="211"/>
    </row>
    <row r="26" spans="2:11" x14ac:dyDescent="0.25">
      <c r="B26" s="340"/>
      <c r="C26" s="341"/>
      <c r="D26" s="413"/>
      <c r="E26" s="343"/>
      <c r="F26" s="344"/>
      <c r="G26" s="385"/>
      <c r="H26" s="209"/>
      <c r="I26" s="210"/>
      <c r="J26" s="209"/>
      <c r="K26" s="211"/>
    </row>
    <row r="27" spans="2:11" x14ac:dyDescent="0.25">
      <c r="B27" s="340"/>
      <c r="C27" s="341"/>
      <c r="D27" s="413"/>
      <c r="E27" s="343"/>
      <c r="F27" s="344"/>
      <c r="G27" s="385"/>
      <c r="H27" s="209"/>
      <c r="I27" s="210"/>
      <c r="J27" s="209"/>
      <c r="K27" s="211"/>
    </row>
    <row r="28" spans="2:11" x14ac:dyDescent="0.25">
      <c r="B28" s="340"/>
      <c r="C28" s="341"/>
      <c r="D28" s="341"/>
      <c r="E28" s="343"/>
      <c r="F28" s="344"/>
      <c r="G28" s="385"/>
      <c r="H28" s="209"/>
      <c r="I28" s="210"/>
      <c r="J28" s="209"/>
      <c r="K28" s="211"/>
    </row>
    <row r="29" spans="2:11" x14ac:dyDescent="0.25">
      <c r="B29" s="340" t="str">
        <f>IF(ISBLANK('TI - Aquisições'!B76),"",'TI - Aquisições'!B76)</f>
        <v/>
      </c>
      <c r="C29" s="341" t="str">
        <f>IF(ISBLANK('TI - Aquisições'!C76),"",'TI - Aquisições'!C76)</f>
        <v/>
      </c>
      <c r="D29" s="341" t="str">
        <f>IF(ISBLANK('TI - Aquisições'!D76),"",'TI - Aquisições'!D76)</f>
        <v/>
      </c>
      <c r="E29" s="343" t="str">
        <f>IF(ISBLANK('TI - Aquisições'!I76),"",'TI - Aquisições'!I76)</f>
        <v/>
      </c>
      <c r="F29" s="344" t="str">
        <f>IF(ISBLANK('TI - Aquisições'!J76),"",'TI - Aquisições'!J76)</f>
        <v/>
      </c>
      <c r="G29" s="385"/>
      <c r="H29" s="209"/>
      <c r="I29" s="210"/>
      <c r="J29" s="209"/>
      <c r="K29" s="211"/>
    </row>
    <row r="30" spans="2:11" x14ac:dyDescent="0.25">
      <c r="B30" s="340" t="str">
        <f>IF(ISBLANK('TI - Aquisições'!B77),"",'TI - Aquisições'!B77)</f>
        <v/>
      </c>
      <c r="C30" s="341" t="str">
        <f>IF(ISBLANK('TI - Aquisições'!C77),"",'TI - Aquisições'!C77)</f>
        <v/>
      </c>
      <c r="D30" s="341" t="str">
        <f>IF(ISBLANK('TI - Aquisições'!D77),"",'TI - Aquisições'!D77)</f>
        <v/>
      </c>
      <c r="E30" s="345" t="str">
        <f>IF(ISBLANK('TI - Aquisições'!I77),"",'TI - Aquisições'!I77)</f>
        <v/>
      </c>
      <c r="F30" s="344" t="str">
        <f>IF(ISBLANK('TI - Aquisições'!J77),"",'TI - Aquisições'!J77)</f>
        <v/>
      </c>
      <c r="G30" s="385"/>
      <c r="H30" s="209"/>
      <c r="I30" s="210"/>
      <c r="J30" s="209"/>
      <c r="K30" s="211"/>
    </row>
    <row r="31" spans="2:11" x14ac:dyDescent="0.25">
      <c r="B31" s="347" t="str">
        <f>IF(ISBLANK('TI - Aquisições'!B78),"",'TI - Aquisições'!B78)</f>
        <v/>
      </c>
      <c r="C31" s="348" t="str">
        <f>IF(ISBLANK('TI - Aquisições'!C78),"",'TI - Aquisições'!C78)</f>
        <v/>
      </c>
      <c r="D31" s="348" t="str">
        <f>IF(ISBLANK('TI - Aquisições'!D78),"",'TI - Aquisições'!D78)</f>
        <v/>
      </c>
      <c r="E31" s="349" t="str">
        <f>IF(ISBLANK('TI - Aquisições'!I78),"",'TI - Aquisições'!I78)</f>
        <v/>
      </c>
      <c r="F31" s="350" t="str">
        <f>IF(ISBLANK('TI - Aquisições'!J78),"",'TI - Aquisições'!J78)</f>
        <v/>
      </c>
      <c r="G31" s="386"/>
      <c r="H31" s="217"/>
      <c r="I31" s="218"/>
      <c r="J31" s="217"/>
      <c r="K31" s="219"/>
    </row>
    <row r="32" spans="2:11" ht="16.5" thickBot="1" x14ac:dyDescent="0.3">
      <c r="B32" s="351" t="str">
        <f>IF(ISBLANK('TI - Aquisições'!B79),"",'TI - Aquisições'!B79)</f>
        <v/>
      </c>
      <c r="C32" s="352" t="str">
        <f>IF(ISBLANK('TI - Aquisições'!C79),"",'TI - Aquisições'!C79)</f>
        <v/>
      </c>
      <c r="D32" s="352" t="str">
        <f>IF(ISBLANK('TI - Aquisições'!D79),"",'TI - Aquisições'!D79)</f>
        <v/>
      </c>
      <c r="E32" s="353" t="str">
        <f>IF(ISBLANK('TI - Aquisições'!I79),"",'TI - Aquisições'!I79)</f>
        <v/>
      </c>
      <c r="F32" s="354" t="str">
        <f>IF(ISBLANK('TI - Aquisições'!J79),"",'TI - Aquisições'!J79)</f>
        <v/>
      </c>
      <c r="G32" s="387"/>
      <c r="H32" s="212"/>
      <c r="I32" s="213"/>
      <c r="J32" s="212"/>
      <c r="K32" s="214"/>
    </row>
    <row r="33" spans="2:11" ht="21.75" thickBot="1" x14ac:dyDescent="0.3">
      <c r="B33" s="764" t="s">
        <v>50</v>
      </c>
      <c r="C33" s="765"/>
      <c r="D33" s="765"/>
      <c r="E33" s="791">
        <f>SUM(E20:E32)</f>
        <v>1180336.94</v>
      </c>
      <c r="F33" s="792"/>
      <c r="G33" s="766" t="s">
        <v>50</v>
      </c>
      <c r="H33" s="767"/>
      <c r="I33" s="767"/>
      <c r="J33" s="767"/>
      <c r="K33" s="339">
        <f>SUM(K20:K32)</f>
        <v>0</v>
      </c>
    </row>
    <row r="34" spans="2:11" ht="21" thickBot="1" x14ac:dyDescent="0.3">
      <c r="B34" s="759" t="s">
        <v>51</v>
      </c>
      <c r="C34" s="760"/>
      <c r="D34" s="760"/>
      <c r="E34" s="760"/>
      <c r="F34" s="760"/>
      <c r="G34" s="760"/>
      <c r="H34" s="760"/>
      <c r="I34" s="760"/>
      <c r="J34" s="760"/>
      <c r="K34" s="761"/>
    </row>
    <row r="35" spans="2:11" x14ac:dyDescent="0.25">
      <c r="B35" s="762" t="s">
        <v>0</v>
      </c>
      <c r="C35" s="754" t="s">
        <v>94</v>
      </c>
      <c r="D35" s="754" t="s">
        <v>1</v>
      </c>
      <c r="E35" s="754" t="s">
        <v>95</v>
      </c>
      <c r="F35" s="768" t="s">
        <v>5</v>
      </c>
      <c r="G35" s="756" t="s">
        <v>89</v>
      </c>
      <c r="H35" s="757"/>
      <c r="I35" s="757"/>
      <c r="J35" s="757"/>
      <c r="K35" s="758"/>
    </row>
    <row r="36" spans="2:11" ht="30" x14ac:dyDescent="0.25">
      <c r="B36" s="763"/>
      <c r="C36" s="755"/>
      <c r="D36" s="755"/>
      <c r="E36" s="755"/>
      <c r="F36" s="769"/>
      <c r="G36" s="328" t="s">
        <v>96</v>
      </c>
      <c r="H36" s="329" t="s">
        <v>86</v>
      </c>
      <c r="I36" s="329" t="s">
        <v>97</v>
      </c>
      <c r="J36" s="329" t="s">
        <v>87</v>
      </c>
      <c r="K36" s="330" t="s">
        <v>88</v>
      </c>
    </row>
    <row r="37" spans="2:11" ht="45" x14ac:dyDescent="0.25">
      <c r="B37" s="332" t="s">
        <v>118</v>
      </c>
      <c r="C37" s="333">
        <v>290452</v>
      </c>
      <c r="D37" s="333" t="s">
        <v>336</v>
      </c>
      <c r="E37" s="356">
        <v>15365.41</v>
      </c>
      <c r="F37" s="335">
        <v>45855</v>
      </c>
      <c r="G37" s="383"/>
      <c r="H37" s="209"/>
      <c r="I37" s="210"/>
      <c r="J37" s="209"/>
      <c r="K37" s="211"/>
    </row>
    <row r="38" spans="2:11" ht="60" x14ac:dyDescent="0.25">
      <c r="B38" s="332" t="s">
        <v>117</v>
      </c>
      <c r="C38" s="333">
        <v>290250</v>
      </c>
      <c r="D38" s="333" t="s">
        <v>309</v>
      </c>
      <c r="E38" s="356">
        <v>1392.63</v>
      </c>
      <c r="F38" s="335">
        <v>45892</v>
      </c>
      <c r="G38" s="383"/>
      <c r="H38" s="209"/>
      <c r="I38" s="210"/>
      <c r="J38" s="209"/>
      <c r="K38" s="211"/>
    </row>
    <row r="39" spans="2:11" ht="75" x14ac:dyDescent="0.25">
      <c r="B39" s="332" t="s">
        <v>116</v>
      </c>
      <c r="C39" s="333">
        <v>289657</v>
      </c>
      <c r="D39" s="333" t="s">
        <v>283</v>
      </c>
      <c r="E39" s="356">
        <v>96772.44</v>
      </c>
      <c r="F39" s="335">
        <v>45859</v>
      </c>
      <c r="G39" s="383"/>
      <c r="H39" s="209"/>
      <c r="I39" s="210"/>
      <c r="J39" s="209"/>
      <c r="K39" s="211"/>
    </row>
    <row r="40" spans="2:11" ht="30" x14ac:dyDescent="0.25">
      <c r="B40" s="340" t="s">
        <v>125</v>
      </c>
      <c r="C40" s="341">
        <v>292855</v>
      </c>
      <c r="D40" s="341" t="s">
        <v>461</v>
      </c>
      <c r="E40" s="345">
        <v>89856</v>
      </c>
      <c r="F40" s="344">
        <v>45869</v>
      </c>
      <c r="G40" s="385"/>
      <c r="H40" s="209"/>
      <c r="I40" s="210"/>
      <c r="J40" s="209"/>
      <c r="K40" s="211"/>
    </row>
    <row r="41" spans="2:11" ht="30" x14ac:dyDescent="0.25">
      <c r="B41" s="332" t="s">
        <v>125</v>
      </c>
      <c r="C41" s="333">
        <v>292855</v>
      </c>
      <c r="D41" s="333" t="s">
        <v>462</v>
      </c>
      <c r="E41" s="356">
        <v>224640</v>
      </c>
      <c r="F41" s="335">
        <v>45869</v>
      </c>
      <c r="G41" s="383"/>
      <c r="H41" s="209"/>
      <c r="I41" s="210"/>
      <c r="J41" s="209"/>
      <c r="K41" s="211"/>
    </row>
    <row r="42" spans="2:11" ht="45" x14ac:dyDescent="0.25">
      <c r="B42" s="332" t="s">
        <v>134</v>
      </c>
      <c r="C42" s="333">
        <v>305567</v>
      </c>
      <c r="D42" s="355" t="s">
        <v>774</v>
      </c>
      <c r="E42" s="356">
        <v>87557.24</v>
      </c>
      <c r="F42" s="335">
        <v>45888</v>
      </c>
      <c r="G42" s="383"/>
      <c r="H42" s="209"/>
      <c r="I42" s="210"/>
      <c r="J42" s="209"/>
      <c r="K42" s="211"/>
    </row>
    <row r="43" spans="2:11" ht="60" x14ac:dyDescent="0.25">
      <c r="B43" s="332" t="s">
        <v>620</v>
      </c>
      <c r="C43" s="333">
        <v>319699</v>
      </c>
      <c r="D43" s="355" t="s">
        <v>887</v>
      </c>
      <c r="E43" s="334">
        <v>339024</v>
      </c>
      <c r="F43" s="335">
        <v>45930</v>
      </c>
      <c r="G43" s="383"/>
      <c r="H43" s="209"/>
      <c r="I43" s="210"/>
      <c r="J43" s="209"/>
      <c r="K43" s="211"/>
    </row>
    <row r="44" spans="2:11" x14ac:dyDescent="0.25">
      <c r="B44" s="340"/>
      <c r="C44" s="341"/>
      <c r="D44" s="342"/>
      <c r="E44" s="345"/>
      <c r="F44" s="344"/>
      <c r="G44" s="385"/>
      <c r="H44" s="209"/>
      <c r="I44" s="210"/>
      <c r="J44" s="209"/>
      <c r="K44" s="211"/>
    </row>
    <row r="45" spans="2:11" x14ac:dyDescent="0.25">
      <c r="B45" s="332" t="str">
        <f>IF(ISBLANK('TI - Serviços'!B47),"",'TI - Serviços'!B47)</f>
        <v/>
      </c>
      <c r="C45" s="333" t="str">
        <f>IF(ISBLANK('TI - Serviços'!C47),"",'TI - Serviços'!C47)</f>
        <v/>
      </c>
      <c r="D45" s="355" t="str">
        <f>IF(ISBLANK('TI - Serviços'!D47),"",'TI - Serviços'!D47)</f>
        <v/>
      </c>
      <c r="E45" s="356" t="str">
        <f>IF(ISBLANK('TI - Serviços'!I47),"",'TI - Serviços'!I47)</f>
        <v/>
      </c>
      <c r="F45" s="335" t="str">
        <f>IF(ISBLANK('TI - Serviços'!J47),"",'TI - Serviços'!J47)</f>
        <v/>
      </c>
      <c r="G45" s="383"/>
      <c r="H45" s="209"/>
      <c r="I45" s="210"/>
      <c r="J45" s="209"/>
      <c r="K45" s="211"/>
    </row>
    <row r="46" spans="2:11" x14ac:dyDescent="0.25">
      <c r="B46" s="340" t="str">
        <f>IF(ISBLANK('TI - Serviços'!B48),"",'TI - Serviços'!B48)</f>
        <v/>
      </c>
      <c r="C46" s="341" t="str">
        <f>IF(ISBLANK('TI - Serviços'!C48),"",'TI - Serviços'!C48)</f>
        <v/>
      </c>
      <c r="D46" s="346" t="str">
        <f>IF(ISBLANK('TI - Serviços'!D48),"",'TI - Serviços'!D48)</f>
        <v/>
      </c>
      <c r="E46" s="345" t="str">
        <f>IF(ISBLANK('TI - Serviços'!I48),"",'TI - Serviços'!I48)</f>
        <v/>
      </c>
      <c r="F46" s="344" t="str">
        <f>IF(ISBLANK('TI - Serviços'!J48),"",'TI - Serviços'!J48)</f>
        <v/>
      </c>
      <c r="G46" s="385"/>
      <c r="H46" s="209"/>
      <c r="I46" s="210"/>
      <c r="J46" s="209"/>
      <c r="K46" s="211"/>
    </row>
    <row r="47" spans="2:11" x14ac:dyDescent="0.25">
      <c r="B47" s="340" t="str">
        <f>IF(ISBLANK('TI - Serviços'!B49),"",'TI - Serviços'!B49)</f>
        <v/>
      </c>
      <c r="C47" s="341" t="str">
        <f>IF(ISBLANK('TI - Serviços'!C49),"",'TI - Serviços'!C49)</f>
        <v/>
      </c>
      <c r="D47" s="346" t="str">
        <f>IF(ISBLANK('TI - Serviços'!D49),"",'TI - Serviços'!D49)</f>
        <v/>
      </c>
      <c r="E47" s="345" t="str">
        <f>IF(ISBLANK('TI - Serviços'!I49),"",'TI - Serviços'!I49)</f>
        <v/>
      </c>
      <c r="F47" s="344" t="str">
        <f>IF(ISBLANK('TI - Serviços'!J49),"",'TI - Serviços'!J49)</f>
        <v/>
      </c>
      <c r="G47" s="385"/>
      <c r="H47" s="209"/>
      <c r="I47" s="210"/>
      <c r="J47" s="209"/>
      <c r="K47" s="211"/>
    </row>
    <row r="48" spans="2:11" x14ac:dyDescent="0.25">
      <c r="B48" s="340" t="str">
        <f>IF(ISBLANK('TI - Serviços'!B50),"",'TI - Serviços'!B50)</f>
        <v/>
      </c>
      <c r="C48" s="341" t="str">
        <f>IF(ISBLANK('TI - Serviços'!C50),"",'TI - Serviços'!C50)</f>
        <v/>
      </c>
      <c r="D48" s="346" t="str">
        <f>IF(ISBLANK('TI - Serviços'!D50),"",'TI - Serviços'!D50)</f>
        <v/>
      </c>
      <c r="E48" s="345" t="str">
        <f>IF(ISBLANK('TI - Serviços'!I50),"",'TI - Serviços'!I50)</f>
        <v/>
      </c>
      <c r="F48" s="344" t="str">
        <f>IF(ISBLANK('TI - Serviços'!J50),"",'TI - Serviços'!J50)</f>
        <v/>
      </c>
      <c r="G48" s="385"/>
      <c r="H48" s="209"/>
      <c r="I48" s="210"/>
      <c r="J48" s="209"/>
      <c r="K48" s="211"/>
    </row>
    <row r="49" spans="2:11" x14ac:dyDescent="0.25">
      <c r="B49" s="332" t="str">
        <f>IF(ISBLANK('TI - Serviços'!B51),"",'TI - Serviços'!B51)</f>
        <v/>
      </c>
      <c r="C49" s="333" t="str">
        <f>IF(ISBLANK('TI - Serviços'!C51),"",'TI - Serviços'!C51)</f>
        <v/>
      </c>
      <c r="D49" s="355" t="str">
        <f>IF(ISBLANK('TI - Serviços'!D51),"",'TI - Serviços'!D51)</f>
        <v/>
      </c>
      <c r="E49" s="356" t="str">
        <f>IF(ISBLANK('TI - Serviços'!I51),"",'TI - Serviços'!I51)</f>
        <v/>
      </c>
      <c r="F49" s="335" t="str">
        <f>IF(ISBLANK('TI - Serviços'!J51),"",'TI - Serviços'!J51)</f>
        <v/>
      </c>
      <c r="G49" s="383"/>
      <c r="H49" s="209"/>
      <c r="I49" s="210"/>
      <c r="J49" s="209"/>
      <c r="K49" s="211"/>
    </row>
    <row r="50" spans="2:11" x14ac:dyDescent="0.25">
      <c r="B50" s="357" t="str">
        <f>IF(ISBLANK('TI - Serviços'!B52),"",'TI - Serviços'!B52)</f>
        <v/>
      </c>
      <c r="C50" s="358" t="str">
        <f>IF(ISBLANK('TI - Serviços'!C52),"",'TI - Serviços'!C52)</f>
        <v/>
      </c>
      <c r="D50" s="359" t="str">
        <f>IF(ISBLANK('TI - Serviços'!D52),"",'TI - Serviços'!D52)</f>
        <v/>
      </c>
      <c r="E50" s="360" t="str">
        <f>IF(ISBLANK('TI - Serviços'!I52),"",'TI - Serviços'!I52)</f>
        <v/>
      </c>
      <c r="F50" s="361" t="str">
        <f>IF(ISBLANK('TI - Serviços'!J52),"",'TI - Serviços'!J52)</f>
        <v/>
      </c>
      <c r="G50" s="388"/>
      <c r="H50" s="217"/>
      <c r="I50" s="218"/>
      <c r="J50" s="217"/>
      <c r="K50" s="219"/>
    </row>
    <row r="51" spans="2:11" ht="16.5" thickBot="1" x14ac:dyDescent="0.3">
      <c r="B51" s="336" t="str">
        <f>IF(ISBLANK('TI - Serviços'!B53),"",'TI - Serviços'!B53)</f>
        <v/>
      </c>
      <c r="C51" s="337" t="str">
        <f>IF(ISBLANK('TI - Serviços'!C53),"",'TI - Serviços'!C53)</f>
        <v/>
      </c>
      <c r="D51" s="362" t="str">
        <f>IF(ISBLANK('TI - Serviços'!D53),"",'TI - Serviços'!D53)</f>
        <v/>
      </c>
      <c r="E51" s="363" t="str">
        <f>IF(ISBLANK('TI - Serviços'!I53),"",'TI - Serviços'!I53)</f>
        <v/>
      </c>
      <c r="F51" s="364" t="str">
        <f>IF(ISBLANK('TI - Serviços'!J53),"",'TI - Serviços'!J53)</f>
        <v/>
      </c>
      <c r="G51" s="384"/>
      <c r="H51" s="212"/>
      <c r="I51" s="213"/>
      <c r="J51" s="212"/>
      <c r="K51" s="214"/>
    </row>
    <row r="52" spans="2:11" ht="21.75" thickBot="1" x14ac:dyDescent="0.3">
      <c r="B52" s="764" t="s">
        <v>52</v>
      </c>
      <c r="C52" s="765"/>
      <c r="D52" s="765"/>
      <c r="E52" s="791">
        <f>SUM(E37:E51)</f>
        <v>854607.72</v>
      </c>
      <c r="F52" s="792"/>
      <c r="G52" s="766" t="s">
        <v>52</v>
      </c>
      <c r="H52" s="767"/>
      <c r="I52" s="767"/>
      <c r="J52" s="767"/>
      <c r="K52" s="339">
        <f>SUM(K37:K51)</f>
        <v>0</v>
      </c>
    </row>
    <row r="53" spans="2:11" ht="21" thickBot="1" x14ac:dyDescent="0.3">
      <c r="B53" s="759" t="s">
        <v>37</v>
      </c>
      <c r="C53" s="760"/>
      <c r="D53" s="760"/>
      <c r="E53" s="760"/>
      <c r="F53" s="760"/>
      <c r="G53" s="760"/>
      <c r="H53" s="760"/>
      <c r="I53" s="760"/>
      <c r="J53" s="760"/>
      <c r="K53" s="761"/>
    </row>
    <row r="54" spans="2:11" x14ac:dyDescent="0.25">
      <c r="B54" s="762" t="s">
        <v>0</v>
      </c>
      <c r="C54" s="754" t="s">
        <v>94</v>
      </c>
      <c r="D54" s="754" t="s">
        <v>1</v>
      </c>
      <c r="E54" s="754" t="s">
        <v>95</v>
      </c>
      <c r="F54" s="775" t="s">
        <v>5</v>
      </c>
      <c r="G54" s="785" t="s">
        <v>89</v>
      </c>
      <c r="H54" s="757"/>
      <c r="I54" s="757"/>
      <c r="J54" s="757"/>
      <c r="K54" s="758"/>
    </row>
    <row r="55" spans="2:11" ht="30" x14ac:dyDescent="0.25">
      <c r="B55" s="763"/>
      <c r="C55" s="755"/>
      <c r="D55" s="755"/>
      <c r="E55" s="755"/>
      <c r="F55" s="776"/>
      <c r="G55" s="369" t="s">
        <v>96</v>
      </c>
      <c r="H55" s="434" t="s">
        <v>86</v>
      </c>
      <c r="I55" s="434" t="s">
        <v>97</v>
      </c>
      <c r="J55" s="434" t="s">
        <v>87</v>
      </c>
      <c r="K55" s="330" t="s">
        <v>88</v>
      </c>
    </row>
    <row r="56" spans="2:11" ht="20.100000000000001" customHeight="1" x14ac:dyDescent="0.25">
      <c r="B56" s="366" t="s">
        <v>133</v>
      </c>
      <c r="C56" s="366">
        <v>318485</v>
      </c>
      <c r="D56" s="637" t="s">
        <v>640</v>
      </c>
      <c r="E56" s="658">
        <v>803.13</v>
      </c>
      <c r="F56" s="659">
        <v>45930</v>
      </c>
      <c r="G56" s="798"/>
      <c r="H56" s="779"/>
      <c r="I56" s="783"/>
      <c r="J56" s="779"/>
      <c r="K56" s="781"/>
    </row>
    <row r="57" spans="2:11" ht="20.100000000000001" customHeight="1" x14ac:dyDescent="0.25">
      <c r="B57" s="366" t="s">
        <v>643</v>
      </c>
      <c r="C57" s="366">
        <v>318485</v>
      </c>
      <c r="D57" s="637" t="s">
        <v>642</v>
      </c>
      <c r="E57" s="658">
        <v>1679.17</v>
      </c>
      <c r="F57" s="659">
        <v>45930</v>
      </c>
      <c r="G57" s="799"/>
      <c r="H57" s="796"/>
      <c r="I57" s="797"/>
      <c r="J57" s="796"/>
      <c r="K57" s="795"/>
    </row>
    <row r="58" spans="2:11" ht="20.100000000000001" customHeight="1" x14ac:dyDescent="0.25">
      <c r="B58" s="366" t="s">
        <v>645</v>
      </c>
      <c r="C58" s="366">
        <v>318485</v>
      </c>
      <c r="D58" s="637" t="s">
        <v>644</v>
      </c>
      <c r="E58" s="658">
        <v>1039.03</v>
      </c>
      <c r="F58" s="659">
        <v>45930</v>
      </c>
      <c r="G58" s="799"/>
      <c r="H58" s="796"/>
      <c r="I58" s="797"/>
      <c r="J58" s="796"/>
      <c r="K58" s="795"/>
    </row>
    <row r="59" spans="2:11" ht="20.100000000000001" customHeight="1" x14ac:dyDescent="0.25">
      <c r="B59" s="366" t="s">
        <v>643</v>
      </c>
      <c r="C59" s="366">
        <v>318485</v>
      </c>
      <c r="D59" s="637" t="s">
        <v>646</v>
      </c>
      <c r="E59" s="658">
        <v>575.07000000000005</v>
      </c>
      <c r="F59" s="659">
        <v>45930</v>
      </c>
      <c r="G59" s="799"/>
      <c r="H59" s="796"/>
      <c r="I59" s="797"/>
      <c r="J59" s="796"/>
      <c r="K59" s="795"/>
    </row>
    <row r="60" spans="2:11" ht="20.100000000000001" customHeight="1" x14ac:dyDescent="0.25">
      <c r="B60" s="366" t="s">
        <v>647</v>
      </c>
      <c r="C60" s="366">
        <v>318485</v>
      </c>
      <c r="D60" s="637" t="s">
        <v>646</v>
      </c>
      <c r="E60" s="658">
        <v>1150.1400000000001</v>
      </c>
      <c r="F60" s="659">
        <v>45930</v>
      </c>
      <c r="G60" s="799"/>
      <c r="H60" s="796"/>
      <c r="I60" s="797"/>
      <c r="J60" s="796"/>
      <c r="K60" s="795"/>
    </row>
    <row r="61" spans="2:11" ht="20.100000000000001" customHeight="1" x14ac:dyDescent="0.25">
      <c r="B61" s="366" t="s">
        <v>645</v>
      </c>
      <c r="C61" s="366">
        <v>318485</v>
      </c>
      <c r="D61" s="637" t="s">
        <v>646</v>
      </c>
      <c r="E61" s="658">
        <v>575.1</v>
      </c>
      <c r="F61" s="659">
        <v>45930</v>
      </c>
      <c r="G61" s="799"/>
      <c r="H61" s="796"/>
      <c r="I61" s="797"/>
      <c r="J61" s="796"/>
      <c r="K61" s="795"/>
    </row>
    <row r="62" spans="2:11" ht="20.100000000000001" customHeight="1" x14ac:dyDescent="0.25">
      <c r="B62" s="366" t="s">
        <v>643</v>
      </c>
      <c r="C62" s="366">
        <v>318485</v>
      </c>
      <c r="D62" s="637" t="s">
        <v>648</v>
      </c>
      <c r="E62" s="658">
        <v>751.49</v>
      </c>
      <c r="F62" s="659">
        <v>45930</v>
      </c>
      <c r="G62" s="799"/>
      <c r="H62" s="796"/>
      <c r="I62" s="797"/>
      <c r="J62" s="796"/>
      <c r="K62" s="795"/>
    </row>
    <row r="63" spans="2:11" ht="20.100000000000001" customHeight="1" x14ac:dyDescent="0.25">
      <c r="B63" s="366" t="s">
        <v>652</v>
      </c>
      <c r="C63" s="366">
        <v>318485</v>
      </c>
      <c r="D63" s="637" t="s">
        <v>649</v>
      </c>
      <c r="E63" s="658">
        <v>2144.89</v>
      </c>
      <c r="F63" s="659">
        <v>45930</v>
      </c>
      <c r="G63" s="799"/>
      <c r="H63" s="796"/>
      <c r="I63" s="797"/>
      <c r="J63" s="796"/>
      <c r="K63" s="795"/>
    </row>
    <row r="64" spans="2:11" ht="20.100000000000001" customHeight="1" x14ac:dyDescent="0.25">
      <c r="B64" s="366" t="s">
        <v>652</v>
      </c>
      <c r="C64" s="366">
        <v>318485</v>
      </c>
      <c r="D64" s="637" t="s">
        <v>650</v>
      </c>
      <c r="E64" s="658">
        <v>638.01</v>
      </c>
      <c r="F64" s="659">
        <v>45930</v>
      </c>
      <c r="G64" s="799"/>
      <c r="H64" s="796"/>
      <c r="I64" s="797"/>
      <c r="J64" s="796"/>
      <c r="K64" s="795"/>
    </row>
    <row r="65" spans="2:11" ht="20.100000000000001" customHeight="1" x14ac:dyDescent="0.25">
      <c r="B65" s="366" t="s">
        <v>645</v>
      </c>
      <c r="C65" s="366">
        <v>318485</v>
      </c>
      <c r="D65" s="637" t="s">
        <v>650</v>
      </c>
      <c r="E65" s="658">
        <v>638.01</v>
      </c>
      <c r="F65" s="659">
        <v>45930</v>
      </c>
      <c r="G65" s="799"/>
      <c r="H65" s="796"/>
      <c r="I65" s="797"/>
      <c r="J65" s="796"/>
      <c r="K65" s="795"/>
    </row>
    <row r="66" spans="2:11" ht="20.100000000000001" customHeight="1" x14ac:dyDescent="0.25">
      <c r="B66" s="366" t="s">
        <v>652</v>
      </c>
      <c r="C66" s="366">
        <v>318485</v>
      </c>
      <c r="D66" s="637" t="s">
        <v>651</v>
      </c>
      <c r="E66" s="658">
        <v>1373.13</v>
      </c>
      <c r="F66" s="659">
        <v>45930</v>
      </c>
      <c r="G66" s="799"/>
      <c r="H66" s="796"/>
      <c r="I66" s="797"/>
      <c r="J66" s="796"/>
      <c r="K66" s="795"/>
    </row>
    <row r="67" spans="2:11" ht="20.100000000000001" customHeight="1" x14ac:dyDescent="0.25">
      <c r="B67" s="366" t="s">
        <v>645</v>
      </c>
      <c r="C67" s="366">
        <v>318485</v>
      </c>
      <c r="D67" s="637" t="s">
        <v>651</v>
      </c>
      <c r="E67" s="658">
        <v>1716.41</v>
      </c>
      <c r="F67" s="659">
        <v>45930</v>
      </c>
      <c r="G67" s="799"/>
      <c r="H67" s="796"/>
      <c r="I67" s="797"/>
      <c r="J67" s="796"/>
      <c r="K67" s="795"/>
    </row>
    <row r="68" spans="2:11" ht="20.100000000000001" customHeight="1" x14ac:dyDescent="0.25">
      <c r="B68" s="366" t="s">
        <v>680</v>
      </c>
      <c r="C68" s="366">
        <v>318485</v>
      </c>
      <c r="D68" s="637" t="s">
        <v>653</v>
      </c>
      <c r="E68" s="658">
        <v>18496.5</v>
      </c>
      <c r="F68" s="659">
        <v>45930</v>
      </c>
      <c r="G68" s="799"/>
      <c r="H68" s="796"/>
      <c r="I68" s="797"/>
      <c r="J68" s="796"/>
      <c r="K68" s="795"/>
    </row>
    <row r="69" spans="2:11" ht="20.100000000000001" customHeight="1" x14ac:dyDescent="0.25">
      <c r="B69" s="366" t="s">
        <v>680</v>
      </c>
      <c r="C69" s="366">
        <v>318485</v>
      </c>
      <c r="D69" s="637" t="s">
        <v>654</v>
      </c>
      <c r="E69" s="658">
        <v>13585</v>
      </c>
      <c r="F69" s="659">
        <v>45930</v>
      </c>
      <c r="G69" s="799"/>
      <c r="H69" s="796"/>
      <c r="I69" s="797"/>
      <c r="J69" s="796"/>
      <c r="K69" s="795"/>
    </row>
    <row r="70" spans="2:11" ht="20.100000000000001" customHeight="1" x14ac:dyDescent="0.25">
      <c r="B70" s="366" t="s">
        <v>680</v>
      </c>
      <c r="C70" s="366">
        <v>318485</v>
      </c>
      <c r="D70" s="637" t="s">
        <v>655</v>
      </c>
      <c r="E70" s="658">
        <v>3135</v>
      </c>
      <c r="F70" s="659">
        <v>45930</v>
      </c>
      <c r="G70" s="799"/>
      <c r="H70" s="796"/>
      <c r="I70" s="797"/>
      <c r="J70" s="796"/>
      <c r="K70" s="795"/>
    </row>
    <row r="71" spans="2:11" ht="20.100000000000001" customHeight="1" x14ac:dyDescent="0.25">
      <c r="B71" s="366" t="s">
        <v>680</v>
      </c>
      <c r="C71" s="366">
        <v>318485</v>
      </c>
      <c r="D71" s="637" t="s">
        <v>656</v>
      </c>
      <c r="E71" s="658">
        <v>72418.5</v>
      </c>
      <c r="F71" s="659">
        <v>45930</v>
      </c>
      <c r="G71" s="799"/>
      <c r="H71" s="796"/>
      <c r="I71" s="797"/>
      <c r="J71" s="796"/>
      <c r="K71" s="795"/>
    </row>
    <row r="72" spans="2:11" ht="20.100000000000001" customHeight="1" x14ac:dyDescent="0.25">
      <c r="B72" s="366" t="s">
        <v>680</v>
      </c>
      <c r="C72" s="366">
        <v>318485</v>
      </c>
      <c r="D72" s="637" t="s">
        <v>657</v>
      </c>
      <c r="E72" s="658">
        <v>156.74</v>
      </c>
      <c r="F72" s="659">
        <v>45930</v>
      </c>
      <c r="G72" s="799"/>
      <c r="H72" s="796"/>
      <c r="I72" s="797"/>
      <c r="J72" s="796"/>
      <c r="K72" s="795"/>
    </row>
    <row r="73" spans="2:11" ht="20.100000000000001" customHeight="1" x14ac:dyDescent="0.25">
      <c r="B73" s="366" t="s">
        <v>133</v>
      </c>
      <c r="C73" s="366">
        <v>318485</v>
      </c>
      <c r="D73" s="637" t="s">
        <v>658</v>
      </c>
      <c r="E73" s="658">
        <v>4552</v>
      </c>
      <c r="F73" s="659">
        <v>45930</v>
      </c>
      <c r="G73" s="799"/>
      <c r="H73" s="796"/>
      <c r="I73" s="797"/>
      <c r="J73" s="796"/>
      <c r="K73" s="795"/>
    </row>
    <row r="74" spans="2:11" ht="20.100000000000001" customHeight="1" x14ac:dyDescent="0.25">
      <c r="B74" s="366" t="s">
        <v>135</v>
      </c>
      <c r="C74" s="366">
        <v>318485</v>
      </c>
      <c r="D74" s="637" t="s">
        <v>659</v>
      </c>
      <c r="E74" s="658">
        <v>51928.23</v>
      </c>
      <c r="F74" s="659">
        <v>45930</v>
      </c>
      <c r="G74" s="799"/>
      <c r="H74" s="796"/>
      <c r="I74" s="797"/>
      <c r="J74" s="796"/>
      <c r="K74" s="795"/>
    </row>
    <row r="75" spans="2:11" ht="20.100000000000001" customHeight="1" x14ac:dyDescent="0.25">
      <c r="B75" s="366" t="s">
        <v>789</v>
      </c>
      <c r="C75" s="366">
        <v>318485</v>
      </c>
      <c r="D75" s="637" t="s">
        <v>651</v>
      </c>
      <c r="E75" s="658">
        <v>2746.26</v>
      </c>
      <c r="F75" s="659">
        <v>45930</v>
      </c>
      <c r="G75" s="799"/>
      <c r="H75" s="796"/>
      <c r="I75" s="797"/>
      <c r="J75" s="796"/>
      <c r="K75" s="795"/>
    </row>
    <row r="76" spans="2:11" ht="20.100000000000001" customHeight="1" x14ac:dyDescent="0.25">
      <c r="B76" s="366" t="s">
        <v>789</v>
      </c>
      <c r="C76" s="366">
        <v>318485</v>
      </c>
      <c r="D76" s="637" t="s">
        <v>128</v>
      </c>
      <c r="E76" s="658">
        <v>1449.5</v>
      </c>
      <c r="F76" s="659">
        <v>45930</v>
      </c>
      <c r="G76" s="799"/>
      <c r="H76" s="796"/>
      <c r="I76" s="797"/>
      <c r="J76" s="796"/>
      <c r="K76" s="795"/>
    </row>
    <row r="77" spans="2:11" ht="20.100000000000001" customHeight="1" x14ac:dyDescent="0.25">
      <c r="B77" s="366"/>
      <c r="C77" s="366"/>
      <c r="D77" s="637"/>
      <c r="E77" s="658"/>
      <c r="F77" s="659"/>
      <c r="G77" s="799"/>
      <c r="H77" s="796"/>
      <c r="I77" s="797"/>
      <c r="J77" s="796"/>
      <c r="K77" s="795"/>
    </row>
    <row r="78" spans="2:11" ht="20.100000000000001" customHeight="1" x14ac:dyDescent="0.25">
      <c r="B78" s="366"/>
      <c r="C78" s="366"/>
      <c r="D78" s="637"/>
      <c r="E78" s="658"/>
      <c r="F78" s="659"/>
      <c r="G78" s="800"/>
      <c r="H78" s="780"/>
      <c r="I78" s="784"/>
      <c r="J78" s="780"/>
      <c r="K78" s="782"/>
    </row>
    <row r="79" spans="2:11" x14ac:dyDescent="0.25">
      <c r="B79" s="332"/>
      <c r="C79" s="333"/>
      <c r="D79" s="333"/>
      <c r="E79" s="356"/>
      <c r="F79" s="370"/>
      <c r="G79" s="389"/>
      <c r="H79" s="209"/>
      <c r="I79" s="210"/>
      <c r="J79" s="209"/>
      <c r="K79" s="211"/>
    </row>
    <row r="80" spans="2:11" x14ac:dyDescent="0.25">
      <c r="B80" s="332" t="str">
        <f>IF(ISBLANK(Mobiliário!B54),"",Mobiliário!B54)</f>
        <v/>
      </c>
      <c r="C80" s="333" t="str">
        <f>IF(ISBLANK(Mobiliário!C54),"",Mobiliário!C54)</f>
        <v/>
      </c>
      <c r="D80" s="333" t="str">
        <f>IF(ISBLANK(Mobiliário!D54),"",Mobiliário!D54)</f>
        <v/>
      </c>
      <c r="E80" s="356" t="str">
        <f>IF(ISBLANK(Mobiliário!I54),"",Mobiliário!I54)</f>
        <v/>
      </c>
      <c r="F80" s="370" t="str">
        <f>IF(ISBLANK(Mobiliário!J54),"",Mobiliário!J54)</f>
        <v/>
      </c>
      <c r="G80" s="389"/>
      <c r="H80" s="209"/>
      <c r="I80" s="210"/>
      <c r="J80" s="209"/>
      <c r="K80" s="211"/>
    </row>
    <row r="81" spans="2:11" x14ac:dyDescent="0.25">
      <c r="B81" s="332" t="str">
        <f>IF(ISBLANK(Mobiliário!B55),"",Mobiliário!B55)</f>
        <v/>
      </c>
      <c r="C81" s="333" t="str">
        <f>IF(ISBLANK(Mobiliário!C55),"",Mobiliário!C55)</f>
        <v/>
      </c>
      <c r="D81" s="333" t="str">
        <f>IF(ISBLANK(Mobiliário!D55),"",Mobiliário!D55)</f>
        <v/>
      </c>
      <c r="E81" s="356" t="str">
        <f>IF(ISBLANK(Mobiliário!I55),"",Mobiliário!I55)</f>
        <v/>
      </c>
      <c r="F81" s="370" t="str">
        <f>IF(ISBLANK(Mobiliário!J55),"",Mobiliário!J55)</f>
        <v/>
      </c>
      <c r="G81" s="389"/>
      <c r="H81" s="209"/>
      <c r="I81" s="210"/>
      <c r="J81" s="209"/>
      <c r="K81" s="211"/>
    </row>
    <row r="82" spans="2:11" x14ac:dyDescent="0.25">
      <c r="B82" s="332" t="str">
        <f>IF(ISBLANK(Mobiliário!B56),"",Mobiliário!B56)</f>
        <v/>
      </c>
      <c r="C82" s="333" t="str">
        <f>IF(ISBLANK(Mobiliário!C56),"",Mobiliário!C56)</f>
        <v/>
      </c>
      <c r="D82" s="333" t="str">
        <f>IF(ISBLANK(Mobiliário!D56),"",Mobiliário!D56)</f>
        <v/>
      </c>
      <c r="E82" s="356" t="str">
        <f>IF(ISBLANK(Mobiliário!I56),"",Mobiliário!I56)</f>
        <v/>
      </c>
      <c r="F82" s="370" t="str">
        <f>IF(ISBLANK(Mobiliário!J56),"",Mobiliário!J56)</f>
        <v/>
      </c>
      <c r="G82" s="389"/>
      <c r="H82" s="209"/>
      <c r="I82" s="210"/>
      <c r="J82" s="209"/>
      <c r="K82" s="211"/>
    </row>
    <row r="83" spans="2:11" ht="16.5" thickBot="1" x14ac:dyDescent="0.3">
      <c r="B83" s="336" t="str">
        <f>IF(ISBLANK(Mobiliário!B57),"",Mobiliário!B57)</f>
        <v/>
      </c>
      <c r="C83" s="337" t="str">
        <f>IF(ISBLANK(Mobiliário!C57),"",Mobiliário!C57)</f>
        <v/>
      </c>
      <c r="D83" s="337" t="str">
        <f>IF(ISBLANK(Mobiliário!D57),"",Mobiliário!D57)</f>
        <v/>
      </c>
      <c r="E83" s="363" t="str">
        <f>IF(ISBLANK(Mobiliário!I57),"",Mobiliário!I57)</f>
        <v/>
      </c>
      <c r="F83" s="371" t="str">
        <f>IF(ISBLANK(Mobiliário!J57),"",Mobiliário!J57)</f>
        <v/>
      </c>
      <c r="G83" s="390"/>
      <c r="H83" s="212"/>
      <c r="I83" s="213"/>
      <c r="J83" s="212"/>
      <c r="K83" s="214"/>
    </row>
    <row r="84" spans="2:11" ht="21.75" thickBot="1" x14ac:dyDescent="0.3">
      <c r="B84" s="764" t="s">
        <v>53</v>
      </c>
      <c r="C84" s="765"/>
      <c r="D84" s="765"/>
      <c r="E84" s="791">
        <f>SUM(E56:E83)</f>
        <v>181551.31000000003</v>
      </c>
      <c r="F84" s="792"/>
      <c r="G84" s="766" t="s">
        <v>53</v>
      </c>
      <c r="H84" s="767"/>
      <c r="I84" s="767"/>
      <c r="J84" s="767"/>
      <c r="K84" s="339">
        <f>SUM(K56:K83)</f>
        <v>0</v>
      </c>
    </row>
    <row r="85" spans="2:11" ht="21" thickBot="1" x14ac:dyDescent="0.3">
      <c r="B85" s="759" t="s">
        <v>54</v>
      </c>
      <c r="C85" s="760"/>
      <c r="D85" s="760"/>
      <c r="E85" s="760"/>
      <c r="F85" s="760"/>
      <c r="G85" s="760"/>
      <c r="H85" s="760"/>
      <c r="I85" s="760"/>
      <c r="J85" s="760"/>
      <c r="K85" s="761"/>
    </row>
    <row r="86" spans="2:11" x14ac:dyDescent="0.25">
      <c r="B86" s="762" t="s">
        <v>0</v>
      </c>
      <c r="C86" s="754" t="s">
        <v>94</v>
      </c>
      <c r="D86" s="754" t="s">
        <v>1</v>
      </c>
      <c r="E86" s="754" t="s">
        <v>95</v>
      </c>
      <c r="F86" s="768" t="s">
        <v>5</v>
      </c>
      <c r="G86" s="756" t="s">
        <v>89</v>
      </c>
      <c r="H86" s="757"/>
      <c r="I86" s="757"/>
      <c r="J86" s="757"/>
      <c r="K86" s="758"/>
    </row>
    <row r="87" spans="2:11" ht="30" x14ac:dyDescent="0.25">
      <c r="B87" s="763"/>
      <c r="C87" s="755"/>
      <c r="D87" s="755"/>
      <c r="E87" s="755"/>
      <c r="F87" s="769"/>
      <c r="G87" s="328" t="s">
        <v>96</v>
      </c>
      <c r="H87" s="329" t="s">
        <v>86</v>
      </c>
      <c r="I87" s="329" t="s">
        <v>97</v>
      </c>
      <c r="J87" s="329" t="s">
        <v>87</v>
      </c>
      <c r="K87" s="330" t="s">
        <v>88</v>
      </c>
    </row>
    <row r="88" spans="2:11" x14ac:dyDescent="0.25">
      <c r="B88" s="365" t="str">
        <f>IF(ISBLANK('Material de Escritório'!B24),"",'Material de Escritório'!B24)</f>
        <v/>
      </c>
      <c r="C88" s="366" t="str">
        <f>IF(ISBLANK('Material de Escritório'!C24),"",'Material de Escritório'!C24)</f>
        <v/>
      </c>
      <c r="D88" s="333" t="str">
        <f>IF(ISBLANK('Material de Escritório'!D24),"",'Material de Escritório'!D24)</f>
        <v/>
      </c>
      <c r="E88" s="356" t="str">
        <f>IF(ISBLANK('Material de Escritório'!I24),"",'Material de Escritório'!I24)</f>
        <v/>
      </c>
      <c r="F88" s="335" t="str">
        <f>IF(ISBLANK('Material de Escritório'!J24),"",'Material de Escritório'!J24)</f>
        <v/>
      </c>
      <c r="G88" s="383"/>
      <c r="H88" s="209"/>
      <c r="I88" s="210"/>
      <c r="J88" s="209"/>
      <c r="K88" s="211"/>
    </row>
    <row r="89" spans="2:11" x14ac:dyDescent="0.25">
      <c r="B89" s="365" t="str">
        <f>IF(ISBLANK('Material de Escritório'!B25),"",'Material de Escritório'!B25)</f>
        <v/>
      </c>
      <c r="C89" s="366" t="str">
        <f>IF(ISBLANK('Material de Escritório'!C25),"",'Material de Escritório'!C25)</f>
        <v/>
      </c>
      <c r="D89" s="333" t="str">
        <f>IF(ISBLANK('Material de Escritório'!D25),"",'Material de Escritório'!D25)</f>
        <v/>
      </c>
      <c r="E89" s="356" t="str">
        <f>IF(ISBLANK('Material de Escritório'!I25),"",'Material de Escritório'!I25)</f>
        <v/>
      </c>
      <c r="F89" s="335" t="str">
        <f>IF(ISBLANK('Material de Escritório'!J25),"",'Material de Escritório'!J25)</f>
        <v/>
      </c>
      <c r="G89" s="383"/>
      <c r="H89" s="209"/>
      <c r="I89" s="210"/>
      <c r="J89" s="209"/>
      <c r="K89" s="211"/>
    </row>
    <row r="90" spans="2:11" x14ac:dyDescent="0.25">
      <c r="B90" s="365" t="str">
        <f>IF(ISBLANK('Material de Escritório'!B26),"",'Material de Escritório'!B26)</f>
        <v/>
      </c>
      <c r="C90" s="366" t="str">
        <f>IF(ISBLANK('Material de Escritório'!C26),"",'Material de Escritório'!C26)</f>
        <v/>
      </c>
      <c r="D90" s="333" t="str">
        <f>IF(ISBLANK('Material de Escritório'!D26),"",'Material de Escritório'!D26)</f>
        <v/>
      </c>
      <c r="E90" s="356" t="str">
        <f>IF(ISBLANK('Material de Escritório'!I26),"",'Material de Escritório'!I26)</f>
        <v/>
      </c>
      <c r="F90" s="335" t="str">
        <f>IF(ISBLANK('Material de Escritório'!J26),"",'Material de Escritório'!J26)</f>
        <v/>
      </c>
      <c r="G90" s="383"/>
      <c r="H90" s="209"/>
      <c r="I90" s="210"/>
      <c r="J90" s="209"/>
      <c r="K90" s="211"/>
    </row>
    <row r="91" spans="2:11" x14ac:dyDescent="0.25">
      <c r="B91" s="365" t="str">
        <f>IF(ISBLANK('Material de Escritório'!B27),"",'Material de Escritório'!B27)</f>
        <v/>
      </c>
      <c r="C91" s="366" t="str">
        <f>IF(ISBLANK('Material de Escritório'!C27),"",'Material de Escritório'!C27)</f>
        <v/>
      </c>
      <c r="D91" s="333" t="str">
        <f>IF(ISBLANK('Material de Escritório'!D27),"",'Material de Escritório'!D27)</f>
        <v/>
      </c>
      <c r="E91" s="356" t="str">
        <f>IF(ISBLANK('Material de Escritório'!I27),"",'Material de Escritório'!I27)</f>
        <v/>
      </c>
      <c r="F91" s="335" t="str">
        <f>IF(ISBLANK('Material de Escritório'!J27),"",'Material de Escritório'!J27)</f>
        <v/>
      </c>
      <c r="G91" s="383"/>
      <c r="H91" s="209"/>
      <c r="I91" s="210"/>
      <c r="J91" s="209"/>
      <c r="K91" s="211"/>
    </row>
    <row r="92" spans="2:11" ht="16.5" thickBot="1" x14ac:dyDescent="0.3">
      <c r="B92" s="367" t="str">
        <f>IF(ISBLANK('Material de Escritório'!B28),"",'Material de Escritório'!B28)</f>
        <v/>
      </c>
      <c r="C92" s="368" t="str">
        <f>IF(ISBLANK('Material de Escritório'!C28),"",'Material de Escritório'!C28)</f>
        <v/>
      </c>
      <c r="D92" s="337" t="str">
        <f>IF(ISBLANK('Material de Escritório'!D28),"",'Material de Escritório'!D28)</f>
        <v/>
      </c>
      <c r="E92" s="363" t="str">
        <f>IF(ISBLANK('Material de Escritório'!I28),"",'Material de Escritório'!I28)</f>
        <v/>
      </c>
      <c r="F92" s="364" t="str">
        <f>IF(ISBLANK('Material de Escritório'!J28),"",'Material de Escritório'!J28)</f>
        <v/>
      </c>
      <c r="G92" s="384"/>
      <c r="H92" s="212"/>
      <c r="I92" s="213"/>
      <c r="J92" s="212"/>
      <c r="K92" s="214"/>
    </row>
    <row r="93" spans="2:11" ht="21.75" thickBot="1" x14ac:dyDescent="0.3">
      <c r="B93" s="764" t="s">
        <v>55</v>
      </c>
      <c r="C93" s="765"/>
      <c r="D93" s="765"/>
      <c r="E93" s="791">
        <f>SUM(E88:E92)</f>
        <v>0</v>
      </c>
      <c r="F93" s="792"/>
      <c r="G93" s="766" t="s">
        <v>55</v>
      </c>
      <c r="H93" s="767"/>
      <c r="I93" s="767"/>
      <c r="J93" s="767"/>
      <c r="K93" s="339">
        <f>SUM(K88:K92)</f>
        <v>0</v>
      </c>
    </row>
    <row r="94" spans="2:11" ht="21" thickBot="1" x14ac:dyDescent="0.3">
      <c r="B94" s="759" t="s">
        <v>24</v>
      </c>
      <c r="C94" s="760"/>
      <c r="D94" s="760"/>
      <c r="E94" s="760"/>
      <c r="F94" s="760"/>
      <c r="G94" s="760"/>
      <c r="H94" s="760"/>
      <c r="I94" s="760"/>
      <c r="J94" s="760"/>
      <c r="K94" s="761"/>
    </row>
    <row r="95" spans="2:11" x14ac:dyDescent="0.25">
      <c r="B95" s="762" t="s">
        <v>0</v>
      </c>
      <c r="C95" s="754" t="s">
        <v>94</v>
      </c>
      <c r="D95" s="754" t="s">
        <v>1</v>
      </c>
      <c r="E95" s="754" t="s">
        <v>95</v>
      </c>
      <c r="F95" s="775" t="s">
        <v>5</v>
      </c>
      <c r="G95" s="785" t="s">
        <v>89</v>
      </c>
      <c r="H95" s="757"/>
      <c r="I95" s="757"/>
      <c r="J95" s="757"/>
      <c r="K95" s="758"/>
    </row>
    <row r="96" spans="2:11" ht="30" x14ac:dyDescent="0.25">
      <c r="B96" s="763"/>
      <c r="C96" s="755"/>
      <c r="D96" s="755"/>
      <c r="E96" s="755"/>
      <c r="F96" s="776"/>
      <c r="G96" s="369" t="s">
        <v>96</v>
      </c>
      <c r="H96" s="329" t="s">
        <v>86</v>
      </c>
      <c r="I96" s="329" t="s">
        <v>97</v>
      </c>
      <c r="J96" s="329" t="s">
        <v>87</v>
      </c>
      <c r="K96" s="330" t="s">
        <v>88</v>
      </c>
    </row>
    <row r="97" spans="2:11" x14ac:dyDescent="0.25">
      <c r="B97" s="332" t="str">
        <f>IF(ISBLANK(Divisórias!B19),"",Divisórias!B19)</f>
        <v/>
      </c>
      <c r="C97" s="333" t="str">
        <f>IF(ISBLANK(Divisórias!C19),"",Divisórias!C19)</f>
        <v/>
      </c>
      <c r="D97" s="333" t="str">
        <f>IF(ISBLANK(Divisórias!D19),"",Divisórias!D19)</f>
        <v/>
      </c>
      <c r="E97" s="356" t="str">
        <f>IF(ISBLANK(Divisórias!I19),"",Divisórias!I19)</f>
        <v/>
      </c>
      <c r="F97" s="370" t="str">
        <f>IF(ISBLANK(Divisórias!J19),"",Divisórias!J19)</f>
        <v/>
      </c>
      <c r="G97" s="389"/>
      <c r="H97" s="209"/>
      <c r="I97" s="210"/>
      <c r="J97" s="209"/>
      <c r="K97" s="211"/>
    </row>
    <row r="98" spans="2:11" x14ac:dyDescent="0.25">
      <c r="B98" s="332" t="str">
        <f>IF(ISBLANK(Divisórias!B20),"",Divisórias!B20)</f>
        <v/>
      </c>
      <c r="C98" s="333" t="str">
        <f>IF(ISBLANK(Divisórias!C20),"",Divisórias!C20)</f>
        <v/>
      </c>
      <c r="D98" s="333" t="str">
        <f>IF(ISBLANK(Divisórias!D20),"",Divisórias!D20)</f>
        <v/>
      </c>
      <c r="E98" s="356" t="str">
        <f>IF(ISBLANK(Divisórias!I20),"",Divisórias!I20)</f>
        <v/>
      </c>
      <c r="F98" s="370" t="str">
        <f>IF(ISBLANK(Divisórias!J20),"",Divisórias!J20)</f>
        <v/>
      </c>
      <c r="G98" s="389"/>
      <c r="H98" s="209"/>
      <c r="I98" s="210"/>
      <c r="J98" s="209"/>
      <c r="K98" s="211"/>
    </row>
    <row r="99" spans="2:11" x14ac:dyDescent="0.25">
      <c r="B99" s="332" t="str">
        <f>IF(ISBLANK(Divisórias!B21),"",Divisórias!B21)</f>
        <v/>
      </c>
      <c r="C99" s="333" t="str">
        <f>IF(ISBLANK(Divisórias!C21),"",Divisórias!C21)</f>
        <v/>
      </c>
      <c r="D99" s="333" t="str">
        <f>IF(ISBLANK(Divisórias!D21),"",Divisórias!D21)</f>
        <v/>
      </c>
      <c r="E99" s="356" t="str">
        <f>IF(ISBLANK(Divisórias!I21),"",Divisórias!I21)</f>
        <v/>
      </c>
      <c r="F99" s="370" t="str">
        <f>IF(ISBLANK(Divisórias!J21),"",Divisórias!J21)</f>
        <v/>
      </c>
      <c r="G99" s="389"/>
      <c r="H99" s="209"/>
      <c r="I99" s="210"/>
      <c r="J99" s="209"/>
      <c r="K99" s="211"/>
    </row>
    <row r="100" spans="2:11" x14ac:dyDescent="0.25">
      <c r="B100" s="332" t="str">
        <f>IF(ISBLANK(Divisórias!B22),"",Divisórias!B22)</f>
        <v/>
      </c>
      <c r="C100" s="333" t="str">
        <f>IF(ISBLANK(Divisórias!C22),"",Divisórias!C22)</f>
        <v/>
      </c>
      <c r="D100" s="333" t="str">
        <f>IF(ISBLANK(Divisórias!D22),"",Divisórias!D22)</f>
        <v/>
      </c>
      <c r="E100" s="356" t="str">
        <f>IF(ISBLANK(Divisórias!I22),"",Divisórias!I22)</f>
        <v/>
      </c>
      <c r="F100" s="370" t="str">
        <f>IF(ISBLANK(Divisórias!J22),"",Divisórias!J22)</f>
        <v/>
      </c>
      <c r="G100" s="389"/>
      <c r="H100" s="209"/>
      <c r="I100" s="210"/>
      <c r="J100" s="209"/>
      <c r="K100" s="211"/>
    </row>
    <row r="101" spans="2:11" ht="16.5" thickBot="1" x14ac:dyDescent="0.3">
      <c r="B101" s="336" t="str">
        <f>IF(ISBLANK(Divisórias!B23),"",Divisórias!B23)</f>
        <v/>
      </c>
      <c r="C101" s="337" t="str">
        <f>IF(ISBLANK(Divisórias!C23),"",Divisórias!C23)</f>
        <v/>
      </c>
      <c r="D101" s="337" t="str">
        <f>IF(ISBLANK(Divisórias!D23),"",Divisórias!D23)</f>
        <v/>
      </c>
      <c r="E101" s="363" t="str">
        <f>IF(ISBLANK(Divisórias!I23),"",Divisórias!I23)</f>
        <v/>
      </c>
      <c r="F101" s="371" t="str">
        <f>IF(ISBLANK(Divisórias!J23),"",Divisórias!J23)</f>
        <v/>
      </c>
      <c r="G101" s="390"/>
      <c r="H101" s="212"/>
      <c r="I101" s="213"/>
      <c r="J101" s="212"/>
      <c r="K101" s="214"/>
    </row>
    <row r="102" spans="2:11" ht="21.75" thickBot="1" x14ac:dyDescent="0.3">
      <c r="B102" s="764" t="s">
        <v>56</v>
      </c>
      <c r="C102" s="765"/>
      <c r="D102" s="765"/>
      <c r="E102" s="791">
        <f>SUM(E97:E101)</f>
        <v>0</v>
      </c>
      <c r="F102" s="792"/>
      <c r="G102" s="766" t="s">
        <v>56</v>
      </c>
      <c r="H102" s="767"/>
      <c r="I102" s="767"/>
      <c r="J102" s="767"/>
      <c r="K102" s="339">
        <f>SUM(K97:K101)</f>
        <v>0</v>
      </c>
    </row>
    <row r="103" spans="2:11" ht="21" thickBot="1" x14ac:dyDescent="0.3">
      <c r="B103" s="759" t="s">
        <v>26</v>
      </c>
      <c r="C103" s="760"/>
      <c r="D103" s="760"/>
      <c r="E103" s="760"/>
      <c r="F103" s="760"/>
      <c r="G103" s="760"/>
      <c r="H103" s="760"/>
      <c r="I103" s="760"/>
      <c r="J103" s="760"/>
      <c r="K103" s="761"/>
    </row>
    <row r="104" spans="2:11" x14ac:dyDescent="0.25">
      <c r="B104" s="762" t="s">
        <v>0</v>
      </c>
      <c r="C104" s="754" t="s">
        <v>94</v>
      </c>
      <c r="D104" s="754" t="s">
        <v>1</v>
      </c>
      <c r="E104" s="754" t="s">
        <v>95</v>
      </c>
      <c r="F104" s="775" t="s">
        <v>5</v>
      </c>
      <c r="G104" s="785" t="s">
        <v>89</v>
      </c>
      <c r="H104" s="757"/>
      <c r="I104" s="757"/>
      <c r="J104" s="757"/>
      <c r="K104" s="758"/>
    </row>
    <row r="105" spans="2:11" ht="30" x14ac:dyDescent="0.25">
      <c r="B105" s="763"/>
      <c r="C105" s="755"/>
      <c r="D105" s="755"/>
      <c r="E105" s="755"/>
      <c r="F105" s="776"/>
      <c r="G105" s="369" t="s">
        <v>96</v>
      </c>
      <c r="H105" s="329" t="s">
        <v>86</v>
      </c>
      <c r="I105" s="329" t="s">
        <v>97</v>
      </c>
      <c r="J105" s="329" t="s">
        <v>87</v>
      </c>
      <c r="K105" s="330" t="s">
        <v>88</v>
      </c>
    </row>
    <row r="106" spans="2:11" x14ac:dyDescent="0.25">
      <c r="B106" s="332"/>
      <c r="C106" s="333"/>
      <c r="D106" s="372"/>
      <c r="E106" s="356"/>
      <c r="F106" s="335"/>
      <c r="G106" s="383"/>
      <c r="H106" s="209"/>
      <c r="I106" s="210"/>
      <c r="J106" s="209"/>
      <c r="K106" s="211"/>
    </row>
    <row r="107" spans="2:11" x14ac:dyDescent="0.25">
      <c r="B107" s="332"/>
      <c r="C107" s="333"/>
      <c r="D107" s="333"/>
      <c r="E107" s="356"/>
      <c r="F107" s="335"/>
      <c r="G107" s="383"/>
      <c r="H107" s="209"/>
      <c r="I107" s="210"/>
      <c r="J107" s="209"/>
      <c r="K107" s="211"/>
    </row>
    <row r="108" spans="2:11" x14ac:dyDescent="0.25">
      <c r="B108" s="357"/>
      <c r="C108" s="358"/>
      <c r="D108" s="358"/>
      <c r="E108" s="360"/>
      <c r="F108" s="361"/>
      <c r="G108" s="383"/>
      <c r="H108" s="209"/>
      <c r="I108" s="210"/>
      <c r="J108" s="209"/>
      <c r="K108" s="211"/>
    </row>
    <row r="109" spans="2:11" x14ac:dyDescent="0.25">
      <c r="B109" s="357"/>
      <c r="C109" s="358"/>
      <c r="D109" s="358"/>
      <c r="E109" s="360"/>
      <c r="F109" s="361"/>
      <c r="G109" s="383"/>
      <c r="H109" s="209"/>
      <c r="I109" s="210"/>
      <c r="J109" s="209"/>
      <c r="K109" s="211"/>
    </row>
    <row r="110" spans="2:11" ht="16.5" thickBot="1" x14ac:dyDescent="0.3">
      <c r="B110" s="336" t="str">
        <f>IF(ISBLANK(Eventos!B25),"",Eventos!B25)</f>
        <v/>
      </c>
      <c r="C110" s="337" t="str">
        <f>IF(ISBLANK(Eventos!C25),"",Eventos!C25)</f>
        <v/>
      </c>
      <c r="D110" s="337" t="str">
        <f>IF(ISBLANK(Eventos!D25),"",Eventos!D25)</f>
        <v/>
      </c>
      <c r="E110" s="363" t="str">
        <f>IF(ISBLANK(Eventos!I25),"",Eventos!I25)</f>
        <v/>
      </c>
      <c r="F110" s="364" t="str">
        <f>IF(ISBLANK(Eventos!J25),"",Eventos!J25)</f>
        <v/>
      </c>
      <c r="G110" s="384"/>
      <c r="H110" s="212"/>
      <c r="I110" s="213"/>
      <c r="J110" s="212"/>
      <c r="K110" s="214"/>
    </row>
    <row r="111" spans="2:11" ht="21.75" thickBot="1" x14ac:dyDescent="0.3">
      <c r="B111" s="764" t="s">
        <v>57</v>
      </c>
      <c r="C111" s="765"/>
      <c r="D111" s="765"/>
      <c r="E111" s="791">
        <f>SUM(E106:E110)</f>
        <v>0</v>
      </c>
      <c r="F111" s="792"/>
      <c r="G111" s="752" t="s">
        <v>57</v>
      </c>
      <c r="H111" s="753"/>
      <c r="I111" s="753"/>
      <c r="J111" s="753"/>
      <c r="K111" s="339">
        <f>SUM(K106:K110)</f>
        <v>0</v>
      </c>
    </row>
    <row r="112" spans="2:11" ht="21" thickBot="1" x14ac:dyDescent="0.3">
      <c r="B112" s="759" t="s">
        <v>25</v>
      </c>
      <c r="C112" s="760"/>
      <c r="D112" s="760"/>
      <c r="E112" s="760"/>
      <c r="F112" s="760"/>
      <c r="G112" s="760"/>
      <c r="H112" s="760"/>
      <c r="I112" s="760"/>
      <c r="J112" s="760"/>
      <c r="K112" s="761"/>
    </row>
    <row r="113" spans="2:11" x14ac:dyDescent="0.25">
      <c r="B113" s="762" t="s">
        <v>0</v>
      </c>
      <c r="C113" s="754" t="s">
        <v>94</v>
      </c>
      <c r="D113" s="754" t="s">
        <v>1</v>
      </c>
      <c r="E113" s="754" t="s">
        <v>95</v>
      </c>
      <c r="F113" s="768" t="s">
        <v>5</v>
      </c>
      <c r="G113" s="756" t="s">
        <v>89</v>
      </c>
      <c r="H113" s="757"/>
      <c r="I113" s="757"/>
      <c r="J113" s="757"/>
      <c r="K113" s="758"/>
    </row>
    <row r="114" spans="2:11" ht="30" x14ac:dyDescent="0.25">
      <c r="B114" s="763"/>
      <c r="C114" s="755"/>
      <c r="D114" s="755"/>
      <c r="E114" s="755"/>
      <c r="F114" s="769"/>
      <c r="G114" s="328" t="s">
        <v>96</v>
      </c>
      <c r="H114" s="329" t="s">
        <v>86</v>
      </c>
      <c r="I114" s="329" t="s">
        <v>97</v>
      </c>
      <c r="J114" s="329" t="s">
        <v>87</v>
      </c>
      <c r="K114" s="330" t="s">
        <v>88</v>
      </c>
    </row>
    <row r="115" spans="2:11" ht="30" x14ac:dyDescent="0.25">
      <c r="B115" s="332" t="s">
        <v>127</v>
      </c>
      <c r="C115" s="637">
        <v>318497</v>
      </c>
      <c r="D115" s="333" t="s">
        <v>636</v>
      </c>
      <c r="E115" s="373">
        <v>1241.46</v>
      </c>
      <c r="F115" s="335">
        <v>45930</v>
      </c>
      <c r="G115" s="383"/>
      <c r="H115" s="209"/>
      <c r="I115" s="210"/>
      <c r="J115" s="209"/>
      <c r="K115" s="211"/>
    </row>
    <row r="116" spans="2:11" ht="30" x14ac:dyDescent="0.25">
      <c r="B116" s="638" t="s">
        <v>127</v>
      </c>
      <c r="C116" s="637">
        <v>318497</v>
      </c>
      <c r="D116" s="637" t="s">
        <v>637</v>
      </c>
      <c r="E116" s="373">
        <v>4930.1899999999996</v>
      </c>
      <c r="F116" s="335">
        <v>45930</v>
      </c>
      <c r="G116" s="383"/>
      <c r="H116" s="209"/>
      <c r="I116" s="210"/>
      <c r="J116" s="209"/>
      <c r="K116" s="211"/>
    </row>
    <row r="117" spans="2:11" ht="30" x14ac:dyDescent="0.25">
      <c r="B117" s="638" t="s">
        <v>127</v>
      </c>
      <c r="C117" s="637">
        <v>318497</v>
      </c>
      <c r="D117" s="637" t="s">
        <v>638</v>
      </c>
      <c r="E117" s="373">
        <v>4722.2700000000004</v>
      </c>
      <c r="F117" s="335">
        <v>45930</v>
      </c>
      <c r="G117" s="383"/>
      <c r="H117" s="209"/>
      <c r="I117" s="210"/>
      <c r="J117" s="209"/>
      <c r="K117" s="211"/>
    </row>
    <row r="118" spans="2:11" ht="30" x14ac:dyDescent="0.25">
      <c r="B118" s="638" t="s">
        <v>127</v>
      </c>
      <c r="C118" s="637">
        <v>318497</v>
      </c>
      <c r="D118" s="637" t="s">
        <v>639</v>
      </c>
      <c r="E118" s="373">
        <v>7115.41</v>
      </c>
      <c r="F118" s="335">
        <v>45930</v>
      </c>
      <c r="G118" s="383"/>
      <c r="H118" s="209"/>
      <c r="I118" s="210"/>
      <c r="J118" s="209"/>
      <c r="K118" s="211"/>
    </row>
    <row r="119" spans="2:11" ht="30" x14ac:dyDescent="0.25">
      <c r="B119" s="638" t="s">
        <v>113</v>
      </c>
      <c r="C119" s="637">
        <v>318497</v>
      </c>
      <c r="D119" s="637" t="s">
        <v>634</v>
      </c>
      <c r="E119" s="373">
        <v>3737.66</v>
      </c>
      <c r="F119" s="335">
        <v>45930</v>
      </c>
      <c r="G119" s="383"/>
      <c r="H119" s="209"/>
      <c r="I119" s="210"/>
      <c r="J119" s="209"/>
      <c r="K119" s="211"/>
    </row>
    <row r="120" spans="2:11" ht="30" x14ac:dyDescent="0.25">
      <c r="B120" s="638" t="s">
        <v>680</v>
      </c>
      <c r="C120" s="637">
        <v>318497</v>
      </c>
      <c r="D120" s="637" t="s">
        <v>635</v>
      </c>
      <c r="E120" s="373">
        <v>2381.6</v>
      </c>
      <c r="F120" s="335">
        <v>45930</v>
      </c>
      <c r="G120" s="383"/>
      <c r="H120" s="209"/>
      <c r="I120" s="210"/>
      <c r="J120" s="209"/>
      <c r="K120" s="211"/>
    </row>
    <row r="121" spans="2:11" ht="30" x14ac:dyDescent="0.25">
      <c r="B121" s="332" t="s">
        <v>113</v>
      </c>
      <c r="C121" s="637">
        <v>318497</v>
      </c>
      <c r="D121" s="333" t="s">
        <v>636</v>
      </c>
      <c r="E121" s="373">
        <v>1241.46</v>
      </c>
      <c r="F121" s="335">
        <v>45930</v>
      </c>
      <c r="G121" s="383"/>
      <c r="H121" s="209"/>
      <c r="I121" s="210"/>
      <c r="J121" s="209"/>
      <c r="K121" s="211"/>
    </row>
    <row r="122" spans="2:11" x14ac:dyDescent="0.25">
      <c r="B122" s="332" t="str">
        <f>IF(ISBLANK(Eletrodomésticos!B35),"",Eletrodomésticos!B35)</f>
        <v/>
      </c>
      <c r="C122" s="333" t="str">
        <f>IF(ISBLANK(Eletrodomésticos!C35),"",Eletrodomésticos!C35)</f>
        <v/>
      </c>
      <c r="D122" s="333" t="str">
        <f>IF(ISBLANK(Eletrodomésticos!D35),"",Eletrodomésticos!D35)</f>
        <v/>
      </c>
      <c r="E122" s="373" t="str">
        <f>IF(ISBLANK(Eletrodomésticos!I35),"",Eletrodomésticos!I35)</f>
        <v/>
      </c>
      <c r="F122" s="335" t="str">
        <f>IF(ISBLANK(Eletrodomésticos!J35),"",Eletrodomésticos!J35)</f>
        <v/>
      </c>
      <c r="G122" s="383"/>
      <c r="H122" s="209"/>
      <c r="I122" s="210"/>
      <c r="J122" s="209"/>
      <c r="K122" s="211"/>
    </row>
    <row r="123" spans="2:11" ht="16.5" thickBot="1" x14ac:dyDescent="0.3">
      <c r="B123" s="336" t="str">
        <f>IF(ISBLANK(Eletrodomésticos!B36),"",Eletrodomésticos!B36)</f>
        <v/>
      </c>
      <c r="C123" s="337" t="str">
        <f>IF(ISBLANK(Eletrodomésticos!C36),"",Eletrodomésticos!C36)</f>
        <v/>
      </c>
      <c r="D123" s="337" t="str">
        <f>IF(ISBLANK(Eletrodomésticos!D36),"",Eletrodomésticos!D36)</f>
        <v/>
      </c>
      <c r="E123" s="374" t="str">
        <f>IF(ISBLANK(Eletrodomésticos!I36),"",Eletrodomésticos!I36)</f>
        <v/>
      </c>
      <c r="F123" s="364" t="str">
        <f>IF(ISBLANK(Eletrodomésticos!J36),"",Eletrodomésticos!J36)</f>
        <v/>
      </c>
      <c r="G123" s="384"/>
      <c r="H123" s="212"/>
      <c r="I123" s="213"/>
      <c r="J123" s="212"/>
      <c r="K123" s="214"/>
    </row>
    <row r="124" spans="2:11" ht="21.75" thickBot="1" x14ac:dyDescent="0.3">
      <c r="B124" s="764" t="s">
        <v>58</v>
      </c>
      <c r="C124" s="765"/>
      <c r="D124" s="765"/>
      <c r="E124" s="791">
        <f>SUM(E115:E123)</f>
        <v>25370.05</v>
      </c>
      <c r="F124" s="792"/>
      <c r="G124" s="766" t="s">
        <v>90</v>
      </c>
      <c r="H124" s="767"/>
      <c r="I124" s="767"/>
      <c r="J124" s="767"/>
      <c r="K124" s="339">
        <f>SUM(K115:K123)</f>
        <v>0</v>
      </c>
    </row>
    <row r="125" spans="2:11" ht="21" thickBot="1" x14ac:dyDescent="0.3">
      <c r="B125" s="759" t="s">
        <v>855</v>
      </c>
      <c r="C125" s="760"/>
      <c r="D125" s="760"/>
      <c r="E125" s="760"/>
      <c r="F125" s="760"/>
      <c r="G125" s="760"/>
      <c r="H125" s="760"/>
      <c r="I125" s="760"/>
      <c r="J125" s="760"/>
      <c r="K125" s="761"/>
    </row>
    <row r="126" spans="2:11" x14ac:dyDescent="0.25">
      <c r="B126" s="762" t="s">
        <v>0</v>
      </c>
      <c r="C126" s="754" t="s">
        <v>94</v>
      </c>
      <c r="D126" s="754" t="s">
        <v>1</v>
      </c>
      <c r="E126" s="754" t="s">
        <v>95</v>
      </c>
      <c r="F126" s="768" t="s">
        <v>5</v>
      </c>
      <c r="G126" s="756" t="s">
        <v>89</v>
      </c>
      <c r="H126" s="757"/>
      <c r="I126" s="757"/>
      <c r="J126" s="757"/>
      <c r="K126" s="758"/>
    </row>
    <row r="127" spans="2:11" ht="30" x14ac:dyDescent="0.25">
      <c r="B127" s="763"/>
      <c r="C127" s="755"/>
      <c r="D127" s="755"/>
      <c r="E127" s="755"/>
      <c r="F127" s="769"/>
      <c r="G127" s="328" t="s">
        <v>96</v>
      </c>
      <c r="H127" s="329" t="s">
        <v>86</v>
      </c>
      <c r="I127" s="329" t="s">
        <v>97</v>
      </c>
      <c r="J127" s="329" t="s">
        <v>87</v>
      </c>
      <c r="K127" s="330" t="s">
        <v>88</v>
      </c>
    </row>
    <row r="128" spans="2:11" ht="45" x14ac:dyDescent="0.25">
      <c r="B128" s="332" t="s">
        <v>135</v>
      </c>
      <c r="C128" s="333">
        <v>284630</v>
      </c>
      <c r="D128" s="333" t="s">
        <v>437</v>
      </c>
      <c r="E128" s="373">
        <v>24000</v>
      </c>
      <c r="F128" s="335">
        <v>45864</v>
      </c>
      <c r="G128" s="383"/>
      <c r="H128" s="209"/>
      <c r="I128" s="210"/>
      <c r="J128" s="209"/>
      <c r="K128" s="211"/>
    </row>
    <row r="129" spans="2:11" ht="105" x14ac:dyDescent="0.25">
      <c r="B129" s="332" t="s">
        <v>135</v>
      </c>
      <c r="C129" s="333">
        <v>284629</v>
      </c>
      <c r="D129" s="333" t="s">
        <v>435</v>
      </c>
      <c r="E129" s="373">
        <v>144000</v>
      </c>
      <c r="F129" s="335">
        <v>45899</v>
      </c>
      <c r="G129" s="383"/>
      <c r="H129" s="209"/>
      <c r="I129" s="210"/>
      <c r="J129" s="209"/>
      <c r="K129" s="211"/>
    </row>
    <row r="130" spans="2:11" x14ac:dyDescent="0.25">
      <c r="B130" s="332" t="str">
        <f>IF(ISBLANK('Assinatura(livros)'!B28),"",'Assinatura(livros)'!B28)</f>
        <v/>
      </c>
      <c r="C130" s="333" t="str">
        <f>IF(ISBLANK('Assinatura(livros)'!C28),"",'Assinatura(livros)'!C28)</f>
        <v/>
      </c>
      <c r="D130" s="333" t="str">
        <f>IF(ISBLANK('Assinatura(livros)'!D28),"",'Assinatura(livros)'!D28)</f>
        <v/>
      </c>
      <c r="E130" s="373" t="str">
        <f>IF(ISBLANK('Assinatura(livros)'!I28),"",'Assinatura(livros)'!I28)</f>
        <v/>
      </c>
      <c r="F130" s="335" t="str">
        <f>IF(ISBLANK('Assinatura(livros)'!J28),"",'Assinatura(livros)'!J28)</f>
        <v/>
      </c>
      <c r="G130" s="383"/>
      <c r="H130" s="209"/>
      <c r="I130" s="210"/>
      <c r="J130" s="209"/>
      <c r="K130" s="211"/>
    </row>
    <row r="131" spans="2:11" x14ac:dyDescent="0.25">
      <c r="B131" s="332" t="str">
        <f>IF(ISBLANK('Assinatura(livros)'!B29),"",'Assinatura(livros)'!B29)</f>
        <v/>
      </c>
      <c r="C131" s="333" t="str">
        <f>IF(ISBLANK('Assinatura(livros)'!C29),"",'Assinatura(livros)'!C29)</f>
        <v/>
      </c>
      <c r="D131" s="333" t="str">
        <f>IF(ISBLANK('Assinatura(livros)'!D29),"",'Assinatura(livros)'!D29)</f>
        <v/>
      </c>
      <c r="E131" s="373" t="str">
        <f>IF(ISBLANK('Assinatura(livros)'!I29),"",'Assinatura(livros)'!I29)</f>
        <v/>
      </c>
      <c r="F131" s="335" t="str">
        <f>IF(ISBLANK('Assinatura(livros)'!J29),"",'Assinatura(livros)'!J29)</f>
        <v/>
      </c>
      <c r="G131" s="383"/>
      <c r="H131" s="209"/>
      <c r="I131" s="210"/>
      <c r="J131" s="209"/>
      <c r="K131" s="211"/>
    </row>
    <row r="132" spans="2:11" ht="16.5" thickBot="1" x14ac:dyDescent="0.3">
      <c r="B132" s="336" t="str">
        <f>IF(ISBLANK('Assinatura(livros)'!B30),"",'Assinatura(livros)'!B30)</f>
        <v/>
      </c>
      <c r="C132" s="337" t="str">
        <f>IF(ISBLANK('Assinatura(livros)'!C30),"",'Assinatura(livros)'!C30)</f>
        <v/>
      </c>
      <c r="D132" s="337" t="str">
        <f>IF(ISBLANK('Assinatura(livros)'!D30),"",'Assinatura(livros)'!D30)</f>
        <v/>
      </c>
      <c r="E132" s="374" t="str">
        <f>IF(ISBLANK('Assinatura(livros)'!I30),"",'Assinatura(livros)'!I30)</f>
        <v/>
      </c>
      <c r="F132" s="364" t="str">
        <f>IF(ISBLANK('Assinatura(livros)'!J30),"",'Assinatura(livros)'!J30)</f>
        <v/>
      </c>
      <c r="G132" s="384"/>
      <c r="H132" s="212"/>
      <c r="I132" s="213"/>
      <c r="J132" s="212"/>
      <c r="K132" s="214"/>
    </row>
    <row r="133" spans="2:11" ht="21.75" thickBot="1" x14ac:dyDescent="0.3">
      <c r="B133" s="764" t="s">
        <v>98</v>
      </c>
      <c r="C133" s="765"/>
      <c r="D133" s="765"/>
      <c r="E133" s="791">
        <f>SUM(E128:E132)</f>
        <v>168000</v>
      </c>
      <c r="F133" s="792"/>
      <c r="G133" s="766" t="s">
        <v>98</v>
      </c>
      <c r="H133" s="767"/>
      <c r="I133" s="767"/>
      <c r="J133" s="767"/>
      <c r="K133" s="339">
        <f>SUM(K128:K132)</f>
        <v>0</v>
      </c>
    </row>
    <row r="134" spans="2:11" ht="21" thickBot="1" x14ac:dyDescent="0.3">
      <c r="B134" s="759" t="s">
        <v>59</v>
      </c>
      <c r="C134" s="760"/>
      <c r="D134" s="760"/>
      <c r="E134" s="760"/>
      <c r="F134" s="760"/>
      <c r="G134" s="760"/>
      <c r="H134" s="760"/>
      <c r="I134" s="760"/>
      <c r="J134" s="760"/>
      <c r="K134" s="761"/>
    </row>
    <row r="135" spans="2:11" x14ac:dyDescent="0.25">
      <c r="B135" s="762" t="s">
        <v>0</v>
      </c>
      <c r="C135" s="754" t="s">
        <v>94</v>
      </c>
      <c r="D135" s="754" t="s">
        <v>1</v>
      </c>
      <c r="E135" s="754" t="s">
        <v>95</v>
      </c>
      <c r="F135" s="768" t="s">
        <v>5</v>
      </c>
      <c r="G135" s="756" t="s">
        <v>89</v>
      </c>
      <c r="H135" s="757"/>
      <c r="I135" s="757"/>
      <c r="J135" s="757"/>
      <c r="K135" s="758"/>
    </row>
    <row r="136" spans="2:11" ht="30" x14ac:dyDescent="0.25">
      <c r="B136" s="763"/>
      <c r="C136" s="755"/>
      <c r="D136" s="755"/>
      <c r="E136" s="755"/>
      <c r="F136" s="769"/>
      <c r="G136" s="328" t="s">
        <v>96</v>
      </c>
      <c r="H136" s="329" t="s">
        <v>86</v>
      </c>
      <c r="I136" s="329" t="s">
        <v>97</v>
      </c>
      <c r="J136" s="329" t="s">
        <v>87</v>
      </c>
      <c r="K136" s="330" t="s">
        <v>88</v>
      </c>
    </row>
    <row r="137" spans="2:11" ht="30" x14ac:dyDescent="0.25">
      <c r="B137" s="332" t="s">
        <v>247</v>
      </c>
      <c r="C137" s="333">
        <v>288008</v>
      </c>
      <c r="D137" s="333" t="s">
        <v>255</v>
      </c>
      <c r="E137" s="373">
        <v>1500</v>
      </c>
      <c r="F137" s="335">
        <v>45869</v>
      </c>
      <c r="G137" s="383"/>
      <c r="H137" s="209"/>
      <c r="I137" s="210"/>
      <c r="J137" s="209"/>
      <c r="K137" s="211"/>
    </row>
    <row r="138" spans="2:11" x14ac:dyDescent="0.25">
      <c r="B138" s="332"/>
      <c r="C138" s="333"/>
      <c r="D138" s="333"/>
      <c r="E138" s="373"/>
      <c r="F138" s="335"/>
      <c r="G138" s="383"/>
      <c r="H138" s="209"/>
      <c r="I138" s="210"/>
      <c r="J138" s="209"/>
      <c r="K138" s="211"/>
    </row>
    <row r="139" spans="2:11" x14ac:dyDescent="0.25">
      <c r="B139" s="332" t="str">
        <f>IF(ISBLANK('Manutenção de equipamentos'!B21),"",'Manutenção de equipamentos'!B21)</f>
        <v/>
      </c>
      <c r="C139" s="333" t="str">
        <f>IF(ISBLANK('Manutenção de equipamentos'!C21),"",'Manutenção de equipamentos'!C21)</f>
        <v/>
      </c>
      <c r="D139" s="333" t="str">
        <f>IF(ISBLANK('Manutenção de equipamentos'!D21),"",'Manutenção de equipamentos'!D21)</f>
        <v/>
      </c>
      <c r="E139" s="373" t="str">
        <f>IF(ISBLANK('Manutenção de equipamentos'!I21),"",'Manutenção de equipamentos'!I21)</f>
        <v/>
      </c>
      <c r="F139" s="335" t="str">
        <f>IF(ISBLANK('Manutenção de equipamentos'!J21),"",'Manutenção de equipamentos'!J21)</f>
        <v/>
      </c>
      <c r="G139" s="383"/>
      <c r="H139" s="209"/>
      <c r="I139" s="210"/>
      <c r="J139" s="209"/>
      <c r="K139" s="211"/>
    </row>
    <row r="140" spans="2:11" x14ac:dyDescent="0.25">
      <c r="B140" s="332" t="str">
        <f>IF(ISBLANK('Manutenção de equipamentos'!B22),"",'Manutenção de equipamentos'!B22)</f>
        <v/>
      </c>
      <c r="C140" s="333" t="str">
        <f>IF(ISBLANK('Manutenção de equipamentos'!C22),"",'Manutenção de equipamentos'!C22)</f>
        <v/>
      </c>
      <c r="D140" s="333" t="str">
        <f>IF(ISBLANK('Manutenção de equipamentos'!D22),"",'Manutenção de equipamentos'!D22)</f>
        <v/>
      </c>
      <c r="E140" s="373" t="str">
        <f>IF(ISBLANK('Manutenção de equipamentos'!I22),"",'Manutenção de equipamentos'!I22)</f>
        <v/>
      </c>
      <c r="F140" s="335" t="str">
        <f>IF(ISBLANK('Manutenção de equipamentos'!J22),"",'Manutenção de equipamentos'!J22)</f>
        <v/>
      </c>
      <c r="G140" s="383"/>
      <c r="H140" s="393"/>
      <c r="I140" s="394"/>
      <c r="J140" s="209"/>
      <c r="K140" s="211"/>
    </row>
    <row r="141" spans="2:11" ht="16.5" thickBot="1" x14ac:dyDescent="0.3">
      <c r="B141" s="336" t="str">
        <f>IF(ISBLANK('Manutenção de equipamentos'!B23),"",'Manutenção de equipamentos'!B23)</f>
        <v/>
      </c>
      <c r="C141" s="337" t="str">
        <f>IF(ISBLANK('Manutenção de equipamentos'!C23),"",'Manutenção de equipamentos'!C23)</f>
        <v/>
      </c>
      <c r="D141" s="337" t="str">
        <f>IF(ISBLANK('Manutenção de equipamentos'!D23),"",'Manutenção de equipamentos'!D23)</f>
        <v/>
      </c>
      <c r="E141" s="374" t="str">
        <f>IF(ISBLANK('Manutenção de equipamentos'!I23),"",'Manutenção de equipamentos'!I23)</f>
        <v/>
      </c>
      <c r="F141" s="364" t="str">
        <f>IF(ISBLANK('Manutenção de equipamentos'!J23),"",'Manutenção de equipamentos'!J23)</f>
        <v/>
      </c>
      <c r="G141" s="384"/>
      <c r="H141" s="212"/>
      <c r="I141" s="213"/>
      <c r="J141" s="212"/>
      <c r="K141" s="214"/>
    </row>
    <row r="142" spans="2:11" ht="21.75" thickBot="1" x14ac:dyDescent="0.3">
      <c r="B142" s="764" t="s">
        <v>60</v>
      </c>
      <c r="C142" s="765"/>
      <c r="D142" s="765"/>
      <c r="E142" s="791">
        <f>SUM(E137:E141)</f>
        <v>1500</v>
      </c>
      <c r="F142" s="792"/>
      <c r="G142" s="766" t="s">
        <v>91</v>
      </c>
      <c r="H142" s="767"/>
      <c r="I142" s="767"/>
      <c r="J142" s="767"/>
      <c r="K142" s="339">
        <f>SUM(K137:K141)</f>
        <v>0</v>
      </c>
    </row>
    <row r="143" spans="2:11" ht="21" thickBot="1" x14ac:dyDescent="0.3">
      <c r="B143" s="759" t="s">
        <v>27</v>
      </c>
      <c r="C143" s="760"/>
      <c r="D143" s="760"/>
      <c r="E143" s="760"/>
      <c r="F143" s="760"/>
      <c r="G143" s="760"/>
      <c r="H143" s="760"/>
      <c r="I143" s="760"/>
      <c r="J143" s="760"/>
      <c r="K143" s="761"/>
    </row>
    <row r="144" spans="2:11" x14ac:dyDescent="0.25">
      <c r="B144" s="762" t="s">
        <v>0</v>
      </c>
      <c r="C144" s="754" t="s">
        <v>94</v>
      </c>
      <c r="D144" s="754" t="s">
        <v>1</v>
      </c>
      <c r="E144" s="754" t="s">
        <v>95</v>
      </c>
      <c r="F144" s="768" t="s">
        <v>5</v>
      </c>
      <c r="G144" s="756" t="s">
        <v>89</v>
      </c>
      <c r="H144" s="757"/>
      <c r="I144" s="757"/>
      <c r="J144" s="757"/>
      <c r="K144" s="758"/>
    </row>
    <row r="145" spans="2:11" ht="30" x14ac:dyDescent="0.25">
      <c r="B145" s="763"/>
      <c r="C145" s="755"/>
      <c r="D145" s="755"/>
      <c r="E145" s="755"/>
      <c r="F145" s="769"/>
      <c r="G145" s="328" t="s">
        <v>96</v>
      </c>
      <c r="H145" s="329" t="s">
        <v>86</v>
      </c>
      <c r="I145" s="329" t="s">
        <v>97</v>
      </c>
      <c r="J145" s="329" t="s">
        <v>87</v>
      </c>
      <c r="K145" s="330" t="s">
        <v>88</v>
      </c>
    </row>
    <row r="146" spans="2:11" ht="45" x14ac:dyDescent="0.25">
      <c r="B146" s="332" t="s">
        <v>130</v>
      </c>
      <c r="C146" s="333">
        <v>284413</v>
      </c>
      <c r="D146" s="333" t="s">
        <v>536</v>
      </c>
      <c r="E146" s="356">
        <v>300000</v>
      </c>
      <c r="F146" s="335">
        <v>45869</v>
      </c>
      <c r="G146" s="383"/>
      <c r="H146" s="209"/>
      <c r="I146" s="210"/>
      <c r="J146" s="209"/>
      <c r="K146" s="211"/>
    </row>
    <row r="147" spans="2:11" ht="90" x14ac:dyDescent="0.25">
      <c r="B147" s="332" t="s">
        <v>127</v>
      </c>
      <c r="C147" s="333">
        <v>291745</v>
      </c>
      <c r="D147" s="333" t="s">
        <v>138</v>
      </c>
      <c r="E147" s="356">
        <v>8594</v>
      </c>
      <c r="F147" s="335">
        <v>45930</v>
      </c>
      <c r="G147" s="383"/>
      <c r="H147" s="209"/>
      <c r="I147" s="210"/>
      <c r="J147" s="209"/>
      <c r="K147" s="211"/>
    </row>
    <row r="148" spans="2:11" x14ac:dyDescent="0.25">
      <c r="B148" s="332"/>
      <c r="C148" s="333"/>
      <c r="D148" s="333"/>
      <c r="E148" s="356"/>
      <c r="F148" s="335"/>
      <c r="G148" s="383"/>
      <c r="H148" s="209"/>
      <c r="I148" s="210"/>
      <c r="J148" s="209"/>
      <c r="K148" s="211"/>
    </row>
    <row r="149" spans="2:11" x14ac:dyDescent="0.25">
      <c r="B149" s="332"/>
      <c r="C149" s="333"/>
      <c r="D149" s="333"/>
      <c r="E149" s="356"/>
      <c r="F149" s="335"/>
      <c r="G149" s="383"/>
      <c r="H149" s="209"/>
      <c r="I149" s="210"/>
      <c r="J149" s="209"/>
      <c r="K149" s="211"/>
    </row>
    <row r="150" spans="2:11" ht="16.5" thickBot="1" x14ac:dyDescent="0.3">
      <c r="B150" s="336" t="str">
        <f>IF(ISBLANK('Serviços Gráficos'!B23),"",'Serviços Gráficos'!B23)</f>
        <v/>
      </c>
      <c r="C150" s="337" t="str">
        <f>IF(ISBLANK('Serviços Gráficos'!C23),"",'Serviços Gráficos'!C23)</f>
        <v/>
      </c>
      <c r="D150" s="337" t="str">
        <f>IF(ISBLANK('Serviços Gráficos'!D23),"",'Serviços Gráficos'!D23)</f>
        <v/>
      </c>
      <c r="E150" s="363" t="str">
        <f>IF(ISBLANK('Serviços Gráficos'!I23),"",'Serviços Gráficos'!I23)</f>
        <v/>
      </c>
      <c r="F150" s="364" t="str">
        <f>IF(ISBLANK('Serviços Gráficos'!J23),"",'Serviços Gráficos'!J23)</f>
        <v/>
      </c>
      <c r="G150" s="384"/>
      <c r="H150" s="212"/>
      <c r="I150" s="213"/>
      <c r="J150" s="212"/>
      <c r="K150" s="214"/>
    </row>
    <row r="151" spans="2:11" ht="21.75" thickBot="1" x14ac:dyDescent="0.3">
      <c r="B151" s="764" t="s">
        <v>61</v>
      </c>
      <c r="C151" s="765"/>
      <c r="D151" s="765"/>
      <c r="E151" s="791">
        <f>SUM(E146:E150)</f>
        <v>308594</v>
      </c>
      <c r="F151" s="792"/>
      <c r="G151" s="752" t="s">
        <v>61</v>
      </c>
      <c r="H151" s="753"/>
      <c r="I151" s="753"/>
      <c r="J151" s="753"/>
      <c r="K151" s="339">
        <f>SUM(K146:K150)</f>
        <v>0</v>
      </c>
    </row>
    <row r="152" spans="2:11" ht="21" thickBot="1" x14ac:dyDescent="0.3">
      <c r="B152" s="759" t="s">
        <v>28</v>
      </c>
      <c r="C152" s="760"/>
      <c r="D152" s="760"/>
      <c r="E152" s="760"/>
      <c r="F152" s="760"/>
      <c r="G152" s="760"/>
      <c r="H152" s="760"/>
      <c r="I152" s="760"/>
      <c r="J152" s="760"/>
      <c r="K152" s="761"/>
    </row>
    <row r="153" spans="2:11" x14ac:dyDescent="0.25">
      <c r="B153" s="762" t="s">
        <v>0</v>
      </c>
      <c r="C153" s="754" t="s">
        <v>94</v>
      </c>
      <c r="D153" s="754" t="s">
        <v>1</v>
      </c>
      <c r="E153" s="754" t="s">
        <v>95</v>
      </c>
      <c r="F153" s="768" t="s">
        <v>5</v>
      </c>
      <c r="G153" s="756" t="s">
        <v>89</v>
      </c>
      <c r="H153" s="757"/>
      <c r="I153" s="757"/>
      <c r="J153" s="757"/>
      <c r="K153" s="758"/>
    </row>
    <row r="154" spans="2:11" ht="30" x14ac:dyDescent="0.25">
      <c r="B154" s="763"/>
      <c r="C154" s="755"/>
      <c r="D154" s="755"/>
      <c r="E154" s="755"/>
      <c r="F154" s="769"/>
      <c r="G154" s="328" t="s">
        <v>96</v>
      </c>
      <c r="H154" s="329" t="s">
        <v>86</v>
      </c>
      <c r="I154" s="329" t="s">
        <v>97</v>
      </c>
      <c r="J154" s="329" t="s">
        <v>87</v>
      </c>
      <c r="K154" s="330" t="s">
        <v>88</v>
      </c>
    </row>
    <row r="155" spans="2:11" ht="30" x14ac:dyDescent="0.25">
      <c r="B155" s="332" t="s">
        <v>247</v>
      </c>
      <c r="C155" s="333">
        <v>288008</v>
      </c>
      <c r="D155" s="333" t="s">
        <v>257</v>
      </c>
      <c r="E155" s="356">
        <v>600</v>
      </c>
      <c r="F155" s="335">
        <v>45869</v>
      </c>
      <c r="G155" s="383"/>
      <c r="H155" s="209"/>
      <c r="I155" s="210"/>
      <c r="J155" s="209"/>
      <c r="K155" s="211"/>
    </row>
    <row r="156" spans="2:11" ht="30" x14ac:dyDescent="0.25">
      <c r="B156" s="332" t="s">
        <v>247</v>
      </c>
      <c r="C156" s="333">
        <v>288008</v>
      </c>
      <c r="D156" s="333" t="s">
        <v>258</v>
      </c>
      <c r="E156" s="356">
        <v>800</v>
      </c>
      <c r="F156" s="335">
        <v>45869</v>
      </c>
      <c r="G156" s="383"/>
      <c r="H156" s="209"/>
      <c r="I156" s="210"/>
      <c r="J156" s="209"/>
      <c r="K156" s="211"/>
    </row>
    <row r="157" spans="2:11" ht="30" x14ac:dyDescent="0.25">
      <c r="B157" s="332" t="s">
        <v>247</v>
      </c>
      <c r="C157" s="333">
        <v>288008</v>
      </c>
      <c r="D157" s="333" t="s">
        <v>259</v>
      </c>
      <c r="E157" s="356">
        <v>1000</v>
      </c>
      <c r="F157" s="335">
        <v>45869</v>
      </c>
      <c r="G157" s="383"/>
      <c r="H157" s="209"/>
      <c r="I157" s="210"/>
      <c r="J157" s="209"/>
      <c r="K157" s="211"/>
    </row>
    <row r="158" spans="2:11" ht="30" x14ac:dyDescent="0.25">
      <c r="B158" s="332" t="s">
        <v>247</v>
      </c>
      <c r="C158" s="333">
        <v>288008</v>
      </c>
      <c r="D158" s="333" t="s">
        <v>260</v>
      </c>
      <c r="E158" s="356">
        <v>1800</v>
      </c>
      <c r="F158" s="335">
        <v>45869</v>
      </c>
      <c r="G158" s="383"/>
      <c r="H158" s="209"/>
      <c r="I158" s="210"/>
      <c r="J158" s="209"/>
      <c r="K158" s="211"/>
    </row>
    <row r="159" spans="2:11" ht="30" x14ac:dyDescent="0.25">
      <c r="B159" s="332" t="s">
        <v>125</v>
      </c>
      <c r="C159" s="333">
        <v>291894</v>
      </c>
      <c r="D159" s="333" t="s">
        <v>455</v>
      </c>
      <c r="E159" s="356">
        <v>454.27</v>
      </c>
      <c r="F159" s="335">
        <v>45869</v>
      </c>
      <c r="G159" s="383"/>
      <c r="H159" s="209"/>
      <c r="I159" s="210"/>
      <c r="J159" s="209"/>
      <c r="K159" s="211"/>
    </row>
    <row r="160" spans="2:11" ht="30" x14ac:dyDescent="0.25">
      <c r="B160" s="638" t="s">
        <v>125</v>
      </c>
      <c r="C160" s="637">
        <v>292018</v>
      </c>
      <c r="D160" s="637" t="s">
        <v>457</v>
      </c>
      <c r="E160" s="356">
        <v>3793.92</v>
      </c>
      <c r="F160" s="335">
        <v>45869</v>
      </c>
      <c r="G160" s="383"/>
      <c r="H160" s="209"/>
      <c r="I160" s="210"/>
      <c r="J160" s="209"/>
      <c r="K160" s="211"/>
    </row>
    <row r="161" spans="2:11" ht="30" x14ac:dyDescent="0.25">
      <c r="B161" s="638" t="s">
        <v>125</v>
      </c>
      <c r="C161" s="637">
        <v>293337</v>
      </c>
      <c r="D161" s="637" t="s">
        <v>464</v>
      </c>
      <c r="E161" s="356">
        <v>453.23</v>
      </c>
      <c r="F161" s="335">
        <v>45869</v>
      </c>
      <c r="G161" s="383"/>
      <c r="H161" s="209"/>
      <c r="I161" s="210"/>
      <c r="J161" s="209"/>
      <c r="K161" s="211"/>
    </row>
    <row r="162" spans="2:11" ht="30" x14ac:dyDescent="0.25">
      <c r="B162" s="638" t="s">
        <v>125</v>
      </c>
      <c r="C162" s="637">
        <v>293337</v>
      </c>
      <c r="D162" s="637" t="s">
        <v>465</v>
      </c>
      <c r="E162" s="356">
        <v>149.76</v>
      </c>
      <c r="F162" s="335">
        <v>45869</v>
      </c>
      <c r="G162" s="383"/>
      <c r="H162" s="209"/>
      <c r="I162" s="210"/>
      <c r="J162" s="209"/>
      <c r="K162" s="211"/>
    </row>
    <row r="163" spans="2:11" ht="30" x14ac:dyDescent="0.25">
      <c r="B163" s="638" t="s">
        <v>125</v>
      </c>
      <c r="C163" s="637">
        <v>293337</v>
      </c>
      <c r="D163" s="637" t="s">
        <v>466</v>
      </c>
      <c r="E163" s="356">
        <v>107.33</v>
      </c>
      <c r="F163" s="335">
        <v>45869</v>
      </c>
      <c r="G163" s="383"/>
      <c r="H163" s="209"/>
      <c r="I163" s="210"/>
      <c r="J163" s="209"/>
      <c r="K163" s="211"/>
    </row>
    <row r="164" spans="2:11" ht="45" x14ac:dyDescent="0.25">
      <c r="B164" s="638" t="s">
        <v>127</v>
      </c>
      <c r="C164" s="637">
        <v>302263</v>
      </c>
      <c r="D164" s="637" t="s">
        <v>628</v>
      </c>
      <c r="E164" s="356">
        <v>8740</v>
      </c>
      <c r="F164" s="335">
        <v>45930</v>
      </c>
      <c r="G164" s="383"/>
      <c r="H164" s="209"/>
      <c r="I164" s="210"/>
      <c r="J164" s="209"/>
      <c r="K164" s="211"/>
    </row>
    <row r="165" spans="2:11" ht="45" x14ac:dyDescent="0.25">
      <c r="B165" s="638" t="s">
        <v>127</v>
      </c>
      <c r="C165" s="637">
        <v>302263</v>
      </c>
      <c r="D165" s="637" t="s">
        <v>628</v>
      </c>
      <c r="E165" s="356">
        <v>1840</v>
      </c>
      <c r="F165" s="335">
        <v>45930</v>
      </c>
      <c r="G165" s="383"/>
      <c r="H165" s="209"/>
      <c r="I165" s="210"/>
      <c r="J165" s="209"/>
      <c r="K165" s="211"/>
    </row>
    <row r="166" spans="2:11" ht="45" x14ac:dyDescent="0.25">
      <c r="B166" s="638" t="s">
        <v>127</v>
      </c>
      <c r="C166" s="637">
        <v>302263</v>
      </c>
      <c r="D166" s="637" t="s">
        <v>628</v>
      </c>
      <c r="E166" s="356">
        <v>35420</v>
      </c>
      <c r="F166" s="335">
        <v>45930</v>
      </c>
      <c r="G166" s="383"/>
      <c r="H166" s="209"/>
      <c r="I166" s="210"/>
      <c r="J166" s="209"/>
      <c r="K166" s="211"/>
    </row>
    <row r="167" spans="2:11" ht="45" x14ac:dyDescent="0.25">
      <c r="B167" s="638" t="s">
        <v>221</v>
      </c>
      <c r="C167" s="637">
        <v>290600</v>
      </c>
      <c r="D167" s="637" t="s">
        <v>222</v>
      </c>
      <c r="E167" s="356">
        <v>3571.44</v>
      </c>
      <c r="F167" s="335">
        <v>45898</v>
      </c>
      <c r="G167" s="383"/>
      <c r="H167" s="209"/>
      <c r="I167" s="210"/>
      <c r="J167" s="209"/>
      <c r="K167" s="211"/>
    </row>
    <row r="168" spans="2:11" ht="30" x14ac:dyDescent="0.25">
      <c r="B168" s="638" t="s">
        <v>221</v>
      </c>
      <c r="C168" s="637">
        <v>290600</v>
      </c>
      <c r="D168" s="637" t="s">
        <v>224</v>
      </c>
      <c r="E168" s="356">
        <v>9316.7999999999993</v>
      </c>
      <c r="F168" s="335">
        <v>45898</v>
      </c>
      <c r="G168" s="383"/>
      <c r="H168" s="209"/>
      <c r="I168" s="210"/>
      <c r="J168" s="209"/>
      <c r="K168" s="211"/>
    </row>
    <row r="169" spans="2:11" ht="30" x14ac:dyDescent="0.25">
      <c r="B169" s="638" t="s">
        <v>221</v>
      </c>
      <c r="C169" s="637">
        <v>290600</v>
      </c>
      <c r="D169" s="637" t="s">
        <v>225</v>
      </c>
      <c r="E169" s="356">
        <v>2070.4</v>
      </c>
      <c r="F169" s="335">
        <v>45898</v>
      </c>
      <c r="G169" s="383"/>
      <c r="H169" s="209"/>
      <c r="I169" s="210"/>
      <c r="J169" s="209"/>
      <c r="K169" s="211"/>
    </row>
    <row r="170" spans="2:11" x14ac:dyDescent="0.25">
      <c r="B170" s="332"/>
      <c r="C170" s="333"/>
      <c r="D170" s="333"/>
      <c r="E170" s="334"/>
      <c r="F170" s="335"/>
      <c r="G170" s="383"/>
      <c r="H170" s="209"/>
      <c r="I170" s="210"/>
      <c r="J170" s="209"/>
      <c r="K170" s="211"/>
    </row>
    <row r="171" spans="2:11" x14ac:dyDescent="0.25">
      <c r="B171" s="332"/>
      <c r="C171" s="333"/>
      <c r="D171" s="333"/>
      <c r="E171" s="334"/>
      <c r="F171" s="335"/>
      <c r="G171" s="383"/>
      <c r="H171" s="209"/>
      <c r="I171" s="210"/>
      <c r="J171" s="209"/>
      <c r="K171" s="211"/>
    </row>
    <row r="172" spans="2:11" x14ac:dyDescent="0.25">
      <c r="B172" s="332"/>
      <c r="C172" s="333"/>
      <c r="D172" s="333"/>
      <c r="E172" s="334"/>
      <c r="F172" s="335"/>
      <c r="G172" s="383"/>
      <c r="H172" s="209"/>
      <c r="I172" s="210"/>
      <c r="J172" s="209"/>
      <c r="K172" s="211"/>
    </row>
    <row r="173" spans="2:11" x14ac:dyDescent="0.25">
      <c r="B173" s="332"/>
      <c r="C173" s="333"/>
      <c r="D173" s="333"/>
      <c r="E173" s="334"/>
      <c r="F173" s="335"/>
      <c r="G173" s="383"/>
      <c r="H173" s="209"/>
      <c r="I173" s="210"/>
      <c r="J173" s="209"/>
      <c r="K173" s="211"/>
    </row>
    <row r="174" spans="2:11" x14ac:dyDescent="0.25">
      <c r="B174" s="332"/>
      <c r="C174" s="333"/>
      <c r="D174" s="333"/>
      <c r="E174" s="356"/>
      <c r="F174" s="335"/>
      <c r="G174" s="383"/>
      <c r="H174" s="209"/>
      <c r="I174" s="210"/>
      <c r="J174" s="209"/>
      <c r="K174" s="211"/>
    </row>
    <row r="175" spans="2:11" x14ac:dyDescent="0.25">
      <c r="B175" s="332"/>
      <c r="C175" s="333"/>
      <c r="D175" s="333"/>
      <c r="E175" s="356"/>
      <c r="F175" s="335"/>
      <c r="G175" s="383"/>
      <c r="H175" s="209"/>
      <c r="I175" s="210"/>
      <c r="J175" s="209"/>
      <c r="K175" s="211"/>
    </row>
    <row r="176" spans="2:11" x14ac:dyDescent="0.25">
      <c r="B176" s="332"/>
      <c r="C176" s="333"/>
      <c r="D176" s="333"/>
      <c r="E176" s="356"/>
      <c r="F176" s="335"/>
      <c r="G176" s="383"/>
      <c r="H176" s="209"/>
      <c r="I176" s="210"/>
      <c r="J176" s="209"/>
      <c r="K176" s="211"/>
    </row>
    <row r="177" spans="2:11" x14ac:dyDescent="0.25">
      <c r="B177" s="332"/>
      <c r="C177" s="333"/>
      <c r="D177" s="333"/>
      <c r="E177" s="356"/>
      <c r="F177" s="335"/>
      <c r="G177" s="383"/>
      <c r="H177" s="209"/>
      <c r="I177" s="210"/>
      <c r="J177" s="209"/>
      <c r="K177" s="211"/>
    </row>
    <row r="178" spans="2:11" x14ac:dyDescent="0.25">
      <c r="B178" s="332"/>
      <c r="C178" s="333"/>
      <c r="D178" s="333"/>
      <c r="E178" s="356"/>
      <c r="F178" s="335"/>
      <c r="G178" s="383"/>
      <c r="H178" s="209"/>
      <c r="I178" s="210"/>
      <c r="J178" s="209"/>
      <c r="K178" s="211"/>
    </row>
    <row r="179" spans="2:11" x14ac:dyDescent="0.25">
      <c r="B179" s="332"/>
      <c r="C179" s="333"/>
      <c r="D179" s="333"/>
      <c r="E179" s="356"/>
      <c r="F179" s="335"/>
      <c r="G179" s="383"/>
      <c r="H179" s="209"/>
      <c r="I179" s="210"/>
      <c r="J179" s="209"/>
      <c r="K179" s="211"/>
    </row>
    <row r="180" spans="2:11" x14ac:dyDescent="0.25">
      <c r="B180" s="332" t="str">
        <f>IF(ISBLANK('Material de Consumo'!B90),"",'Material de Consumo'!B90)</f>
        <v/>
      </c>
      <c r="C180" s="333" t="str">
        <f>IF(ISBLANK('Material de Consumo'!C90),"",'Material de Consumo'!C90)</f>
        <v/>
      </c>
      <c r="D180" s="333" t="str">
        <f>IF(ISBLANK('Material de Consumo'!D90),"",'Material de Consumo'!D90)</f>
        <v/>
      </c>
      <c r="E180" s="356" t="str">
        <f>IF(ISBLANK('Material de Consumo'!I90),"",'Material de Consumo'!I90)</f>
        <v/>
      </c>
      <c r="F180" s="335" t="str">
        <f>IF(ISBLANK('Material de Consumo'!J90),"",'Material de Consumo'!J90)</f>
        <v/>
      </c>
      <c r="G180" s="383"/>
      <c r="H180" s="209"/>
      <c r="I180" s="210"/>
      <c r="J180" s="209"/>
      <c r="K180" s="211"/>
    </row>
    <row r="181" spans="2:11" x14ac:dyDescent="0.25">
      <c r="B181" s="332" t="str">
        <f>IF(ISBLANK('Material de Consumo'!B91),"",'Material de Consumo'!B91)</f>
        <v/>
      </c>
      <c r="C181" s="333" t="str">
        <f>IF(ISBLANK('Material de Consumo'!C91),"",'Material de Consumo'!C91)</f>
        <v/>
      </c>
      <c r="D181" s="333" t="str">
        <f>IF(ISBLANK('Material de Consumo'!D91),"",'Material de Consumo'!D91)</f>
        <v/>
      </c>
      <c r="E181" s="356" t="str">
        <f>IF(ISBLANK('Material de Consumo'!I91),"",'Material de Consumo'!I91)</f>
        <v/>
      </c>
      <c r="F181" s="335" t="str">
        <f>IF(ISBLANK('Material de Consumo'!J91),"",'Material de Consumo'!J91)</f>
        <v/>
      </c>
      <c r="G181" s="383"/>
      <c r="H181" s="209"/>
      <c r="I181" s="210"/>
      <c r="J181" s="209"/>
      <c r="K181" s="211"/>
    </row>
    <row r="182" spans="2:11" x14ac:dyDescent="0.25">
      <c r="B182" s="332" t="str">
        <f>IF(ISBLANK('Material de Consumo'!B92),"",'Material de Consumo'!B92)</f>
        <v/>
      </c>
      <c r="C182" s="333" t="str">
        <f>IF(ISBLANK('Material de Consumo'!C92),"",'Material de Consumo'!C92)</f>
        <v/>
      </c>
      <c r="D182" s="333" t="str">
        <f>IF(ISBLANK('Material de Consumo'!D92),"",'Material de Consumo'!D92)</f>
        <v/>
      </c>
      <c r="E182" s="356" t="str">
        <f>IF(ISBLANK('Material de Consumo'!I92),"",'Material de Consumo'!I92)</f>
        <v/>
      </c>
      <c r="F182" s="335" t="str">
        <f>IF(ISBLANK('Material de Consumo'!J92),"",'Material de Consumo'!J92)</f>
        <v/>
      </c>
      <c r="G182" s="383"/>
      <c r="H182" s="209"/>
      <c r="I182" s="210"/>
      <c r="J182" s="209"/>
      <c r="K182" s="211"/>
    </row>
    <row r="183" spans="2:11" x14ac:dyDescent="0.25">
      <c r="B183" s="332" t="str">
        <f>IF(ISBLANK('Material de Consumo'!B93),"",'Material de Consumo'!B93)</f>
        <v/>
      </c>
      <c r="C183" s="333" t="str">
        <f>IF(ISBLANK('Material de Consumo'!C93),"",'Material de Consumo'!C93)</f>
        <v/>
      </c>
      <c r="D183" s="333" t="str">
        <f>IF(ISBLANK('Material de Consumo'!D93),"",'Material de Consumo'!D93)</f>
        <v/>
      </c>
      <c r="E183" s="356" t="str">
        <f>IF(ISBLANK('Material de Consumo'!I93),"",'Material de Consumo'!I93)</f>
        <v/>
      </c>
      <c r="F183" s="335" t="str">
        <f>IF(ISBLANK('Material de Consumo'!J93),"",'Material de Consumo'!J93)</f>
        <v/>
      </c>
      <c r="G183" s="383"/>
      <c r="H183" s="209"/>
      <c r="I183" s="210"/>
      <c r="J183" s="209"/>
      <c r="K183" s="211"/>
    </row>
    <row r="184" spans="2:11" ht="16.5" thickBot="1" x14ac:dyDescent="0.3">
      <c r="B184" s="336" t="str">
        <f>IF(ISBLANK('Material de Consumo'!B94),"",'Material de Consumo'!B94)</f>
        <v/>
      </c>
      <c r="C184" s="337" t="str">
        <f>IF(ISBLANK('Material de Consumo'!C94),"",'Material de Consumo'!C94)</f>
        <v/>
      </c>
      <c r="D184" s="337" t="str">
        <f>IF(ISBLANK('Material de Consumo'!D94),"",'Material de Consumo'!D94)</f>
        <v/>
      </c>
      <c r="E184" s="363" t="str">
        <f>IF(ISBLANK('Material de Consumo'!I94),"",'Material de Consumo'!I94)</f>
        <v/>
      </c>
      <c r="F184" s="364" t="str">
        <f>IF(ISBLANK('Material de Consumo'!J94),"",'Material de Consumo'!J94)</f>
        <v/>
      </c>
      <c r="G184" s="383"/>
      <c r="H184" s="212"/>
      <c r="I184" s="213"/>
      <c r="J184" s="212"/>
      <c r="K184" s="214"/>
    </row>
    <row r="185" spans="2:11" ht="21.75" thickBot="1" x14ac:dyDescent="0.3">
      <c r="B185" s="789" t="s">
        <v>62</v>
      </c>
      <c r="C185" s="790"/>
      <c r="D185" s="790"/>
      <c r="E185" s="805">
        <f>SUM(E155:E184)</f>
        <v>70117.149999999994</v>
      </c>
      <c r="F185" s="806"/>
      <c r="G185" s="770" t="s">
        <v>99</v>
      </c>
      <c r="H185" s="771"/>
      <c r="I185" s="771"/>
      <c r="J185" s="771"/>
      <c r="K185" s="375">
        <f>SUM(K155:K184)</f>
        <v>0</v>
      </c>
    </row>
    <row r="186" spans="2:11" ht="21" thickBot="1" x14ac:dyDescent="0.3">
      <c r="B186" s="759" t="s">
        <v>29</v>
      </c>
      <c r="C186" s="760"/>
      <c r="D186" s="760"/>
      <c r="E186" s="760"/>
      <c r="F186" s="760"/>
      <c r="G186" s="760"/>
      <c r="H186" s="760"/>
      <c r="I186" s="760"/>
      <c r="J186" s="760"/>
      <c r="K186" s="761"/>
    </row>
    <row r="187" spans="2:11" x14ac:dyDescent="0.25">
      <c r="B187" s="762" t="s">
        <v>0</v>
      </c>
      <c r="C187" s="754" t="s">
        <v>94</v>
      </c>
      <c r="D187" s="754" t="s">
        <v>1</v>
      </c>
      <c r="E187" s="754" t="s">
        <v>95</v>
      </c>
      <c r="F187" s="768" t="s">
        <v>5</v>
      </c>
      <c r="G187" s="756" t="s">
        <v>89</v>
      </c>
      <c r="H187" s="757"/>
      <c r="I187" s="757"/>
      <c r="J187" s="757"/>
      <c r="K187" s="758"/>
    </row>
    <row r="188" spans="2:11" ht="30" x14ac:dyDescent="0.25">
      <c r="B188" s="763"/>
      <c r="C188" s="755"/>
      <c r="D188" s="755"/>
      <c r="E188" s="755"/>
      <c r="F188" s="769"/>
      <c r="G188" s="328" t="s">
        <v>96</v>
      </c>
      <c r="H188" s="329" t="s">
        <v>86</v>
      </c>
      <c r="I188" s="329" t="s">
        <v>97</v>
      </c>
      <c r="J188" s="329" t="s">
        <v>87</v>
      </c>
      <c r="K188" s="330" t="s">
        <v>88</v>
      </c>
    </row>
    <row r="189" spans="2:11" ht="30" x14ac:dyDescent="0.25">
      <c r="B189" s="332" t="s">
        <v>247</v>
      </c>
      <c r="C189" s="333">
        <v>294709</v>
      </c>
      <c r="D189" s="333" t="s">
        <v>248</v>
      </c>
      <c r="E189" s="356">
        <v>48</v>
      </c>
      <c r="F189" s="335">
        <v>45869</v>
      </c>
      <c r="G189" s="383"/>
      <c r="H189" s="209"/>
      <c r="I189" s="210"/>
      <c r="J189" s="209"/>
      <c r="K189" s="211"/>
    </row>
    <row r="190" spans="2:11" ht="30" x14ac:dyDescent="0.25">
      <c r="B190" s="638" t="s">
        <v>247</v>
      </c>
      <c r="C190" s="637">
        <v>294709</v>
      </c>
      <c r="D190" s="637" t="s">
        <v>250</v>
      </c>
      <c r="E190" s="356">
        <v>165</v>
      </c>
      <c r="F190" s="335">
        <v>45869</v>
      </c>
      <c r="G190" s="383"/>
      <c r="H190" s="209"/>
      <c r="I190" s="210"/>
      <c r="J190" s="209"/>
      <c r="K190" s="211"/>
    </row>
    <row r="191" spans="2:11" ht="30" x14ac:dyDescent="0.25">
      <c r="B191" s="638" t="s">
        <v>247</v>
      </c>
      <c r="C191" s="637">
        <v>294709</v>
      </c>
      <c r="D191" s="637" t="s">
        <v>251</v>
      </c>
      <c r="E191" s="356">
        <v>474</v>
      </c>
      <c r="F191" s="335">
        <v>45869</v>
      </c>
      <c r="G191" s="383"/>
      <c r="H191" s="209"/>
      <c r="I191" s="210"/>
      <c r="J191" s="209"/>
      <c r="K191" s="211"/>
    </row>
    <row r="192" spans="2:11" ht="30" x14ac:dyDescent="0.25">
      <c r="B192" s="638" t="s">
        <v>247</v>
      </c>
      <c r="C192" s="637">
        <v>294709</v>
      </c>
      <c r="D192" s="637" t="s">
        <v>252</v>
      </c>
      <c r="E192" s="356">
        <v>452</v>
      </c>
      <c r="F192" s="335">
        <v>45869</v>
      </c>
      <c r="G192" s="383"/>
      <c r="H192" s="209"/>
      <c r="I192" s="210"/>
      <c r="J192" s="209"/>
      <c r="K192" s="211"/>
    </row>
    <row r="193" spans="2:11" ht="30" x14ac:dyDescent="0.25">
      <c r="B193" s="638" t="s">
        <v>247</v>
      </c>
      <c r="C193" s="637">
        <v>294709</v>
      </c>
      <c r="D193" s="637" t="s">
        <v>253</v>
      </c>
      <c r="E193" s="356">
        <v>3500</v>
      </c>
      <c r="F193" s="335">
        <v>45869</v>
      </c>
      <c r="G193" s="383"/>
      <c r="H193" s="209"/>
      <c r="I193" s="210"/>
      <c r="J193" s="209"/>
      <c r="K193" s="211"/>
    </row>
    <row r="194" spans="2:11" ht="30" x14ac:dyDescent="0.25">
      <c r="B194" s="638" t="s">
        <v>247</v>
      </c>
      <c r="C194" s="637">
        <v>294709</v>
      </c>
      <c r="D194" s="637" t="s">
        <v>254</v>
      </c>
      <c r="E194" s="356">
        <v>10361</v>
      </c>
      <c r="F194" s="335">
        <v>45869</v>
      </c>
      <c r="G194" s="383"/>
      <c r="H194" s="209"/>
      <c r="I194" s="210"/>
      <c r="J194" s="209"/>
      <c r="K194" s="211"/>
    </row>
    <row r="195" spans="2:11" x14ac:dyDescent="0.25">
      <c r="B195" s="638"/>
      <c r="C195" s="637"/>
      <c r="D195" s="637"/>
      <c r="E195" s="356"/>
      <c r="F195" s="335"/>
      <c r="G195" s="383"/>
      <c r="H195" s="209"/>
      <c r="I195" s="210"/>
      <c r="J195" s="209"/>
      <c r="K195" s="211"/>
    </row>
    <row r="196" spans="2:11" x14ac:dyDescent="0.25">
      <c r="B196" s="332" t="str">
        <f>IF(ISBLANK(Medicamentos!B26),"",Medicamentos!B26)</f>
        <v/>
      </c>
      <c r="C196" s="333" t="str">
        <f>IF(ISBLANK(Medicamentos!C26),"",Medicamentos!C26)</f>
        <v/>
      </c>
      <c r="D196" s="333" t="str">
        <f>IF(ISBLANK(Medicamentos!D26),"",Medicamentos!D26)</f>
        <v/>
      </c>
      <c r="E196" s="356" t="str">
        <f>IF(ISBLANK(Medicamentos!H26),"",Medicamentos!H26)</f>
        <v/>
      </c>
      <c r="F196" s="335" t="str">
        <f>IF(ISBLANK(Medicamentos!J26),"",Medicamentos!J26)</f>
        <v/>
      </c>
      <c r="G196" s="383"/>
      <c r="H196" s="209"/>
      <c r="I196" s="210"/>
      <c r="J196" s="209"/>
      <c r="K196" s="211"/>
    </row>
    <row r="197" spans="2:11" x14ac:dyDescent="0.25">
      <c r="B197" s="332" t="str">
        <f>IF(ISBLANK(Medicamentos!B27),"",Medicamentos!B27)</f>
        <v/>
      </c>
      <c r="C197" s="333" t="str">
        <f>IF(ISBLANK(Medicamentos!C27),"",Medicamentos!C27)</f>
        <v/>
      </c>
      <c r="D197" s="333" t="str">
        <f>IF(ISBLANK(Medicamentos!D27),"",Medicamentos!D27)</f>
        <v/>
      </c>
      <c r="E197" s="356" t="str">
        <f>IF(ISBLANK(Medicamentos!H27),"",Medicamentos!H27)</f>
        <v/>
      </c>
      <c r="F197" s="335" t="str">
        <f>IF(ISBLANK(Medicamentos!J27),"",Medicamentos!J27)</f>
        <v/>
      </c>
      <c r="G197" s="383"/>
      <c r="H197" s="209"/>
      <c r="I197" s="210"/>
      <c r="J197" s="209"/>
      <c r="K197" s="211"/>
    </row>
    <row r="198" spans="2:11" x14ac:dyDescent="0.25">
      <c r="B198" s="332" t="str">
        <f>IF(ISBLANK(Medicamentos!B28),"",Medicamentos!B28)</f>
        <v/>
      </c>
      <c r="C198" s="333" t="str">
        <f>IF(ISBLANK(Medicamentos!C28),"",Medicamentos!C28)</f>
        <v/>
      </c>
      <c r="D198" s="333" t="str">
        <f>IF(ISBLANK(Medicamentos!D28),"",Medicamentos!D28)</f>
        <v/>
      </c>
      <c r="E198" s="356" t="str">
        <f>IF(ISBLANK(Medicamentos!H28),"",Medicamentos!H28)</f>
        <v/>
      </c>
      <c r="F198" s="335" t="str">
        <f>IF(ISBLANK(Medicamentos!J28),"",Medicamentos!J28)</f>
        <v/>
      </c>
      <c r="G198" s="383"/>
      <c r="H198" s="209"/>
      <c r="I198" s="210"/>
      <c r="J198" s="209"/>
      <c r="K198" s="211"/>
    </row>
    <row r="199" spans="2:11" ht="16.5" thickBot="1" x14ac:dyDescent="0.3">
      <c r="B199" s="336" t="str">
        <f>IF(ISBLANK(Medicamentos!B29),"",Medicamentos!B29)</f>
        <v/>
      </c>
      <c r="C199" s="337" t="str">
        <f>IF(ISBLANK(Medicamentos!C29),"",Medicamentos!C29)</f>
        <v/>
      </c>
      <c r="D199" s="337" t="str">
        <f>IF(ISBLANK(Medicamentos!D29),"",Medicamentos!D29)</f>
        <v/>
      </c>
      <c r="E199" s="363" t="str">
        <f>IF(ISBLANK(Medicamentos!H29),"",Medicamentos!H29)</f>
        <v/>
      </c>
      <c r="F199" s="364" t="str">
        <f>IF(ISBLANK(Medicamentos!J29),"",Medicamentos!J29)</f>
        <v/>
      </c>
      <c r="G199" s="384"/>
      <c r="H199" s="212"/>
      <c r="I199" s="213"/>
      <c r="J199" s="212"/>
      <c r="K199" s="214"/>
    </row>
    <row r="200" spans="2:11" ht="21.75" thickBot="1" x14ac:dyDescent="0.3">
      <c r="B200" s="764" t="s">
        <v>63</v>
      </c>
      <c r="C200" s="765"/>
      <c r="D200" s="765"/>
      <c r="E200" s="791">
        <f>SUM(E189:E199)</f>
        <v>15000</v>
      </c>
      <c r="F200" s="792"/>
      <c r="G200" s="752" t="s">
        <v>63</v>
      </c>
      <c r="H200" s="753"/>
      <c r="I200" s="753"/>
      <c r="J200" s="753"/>
      <c r="K200" s="339">
        <f>SUM(K189:K199)</f>
        <v>0</v>
      </c>
    </row>
    <row r="201" spans="2:11" ht="21" thickBot="1" x14ac:dyDescent="0.3">
      <c r="B201" s="759" t="s">
        <v>100</v>
      </c>
      <c r="C201" s="760"/>
      <c r="D201" s="760"/>
      <c r="E201" s="760"/>
      <c r="F201" s="760"/>
      <c r="G201" s="760"/>
      <c r="H201" s="760"/>
      <c r="I201" s="760"/>
      <c r="J201" s="760"/>
      <c r="K201" s="761"/>
    </row>
    <row r="202" spans="2:11" x14ac:dyDescent="0.25">
      <c r="B202" s="762" t="s">
        <v>0</v>
      </c>
      <c r="C202" s="754" t="s">
        <v>94</v>
      </c>
      <c r="D202" s="754" t="s">
        <v>1</v>
      </c>
      <c r="E202" s="754" t="s">
        <v>95</v>
      </c>
      <c r="F202" s="768" t="s">
        <v>5</v>
      </c>
      <c r="G202" s="756" t="s">
        <v>89</v>
      </c>
      <c r="H202" s="757"/>
      <c r="I202" s="757"/>
      <c r="J202" s="757"/>
      <c r="K202" s="758"/>
    </row>
    <row r="203" spans="2:11" ht="30" x14ac:dyDescent="0.25">
      <c r="B203" s="763"/>
      <c r="C203" s="755"/>
      <c r="D203" s="755"/>
      <c r="E203" s="755"/>
      <c r="F203" s="769"/>
      <c r="G203" s="328" t="s">
        <v>96</v>
      </c>
      <c r="H203" s="329" t="s">
        <v>86</v>
      </c>
      <c r="I203" s="329" t="s">
        <v>97</v>
      </c>
      <c r="J203" s="329" t="s">
        <v>87</v>
      </c>
      <c r="K203" s="330" t="s">
        <v>88</v>
      </c>
    </row>
    <row r="204" spans="2:11" ht="30" x14ac:dyDescent="0.25">
      <c r="B204" s="332" t="s">
        <v>680</v>
      </c>
      <c r="C204" s="333">
        <v>303193</v>
      </c>
      <c r="D204" s="333" t="s">
        <v>683</v>
      </c>
      <c r="E204" s="356">
        <v>50700</v>
      </c>
      <c r="F204" s="335">
        <v>45898</v>
      </c>
      <c r="G204" s="383"/>
      <c r="H204" s="209"/>
      <c r="I204" s="210"/>
      <c r="J204" s="209"/>
      <c r="K204" s="211"/>
    </row>
    <row r="205" spans="2:11" ht="30" x14ac:dyDescent="0.25">
      <c r="B205" s="638" t="s">
        <v>680</v>
      </c>
      <c r="C205" s="637">
        <v>303193</v>
      </c>
      <c r="D205" s="637" t="s">
        <v>682</v>
      </c>
      <c r="E205" s="356">
        <v>11999</v>
      </c>
      <c r="F205" s="335">
        <v>45898</v>
      </c>
      <c r="G205" s="383"/>
      <c r="H205" s="209"/>
      <c r="I205" s="210"/>
      <c r="J205" s="209"/>
      <c r="K205" s="211"/>
    </row>
    <row r="206" spans="2:11" ht="30" x14ac:dyDescent="0.25">
      <c r="B206" s="638" t="s">
        <v>680</v>
      </c>
      <c r="C206" s="637">
        <v>303193</v>
      </c>
      <c r="D206" s="637" t="s">
        <v>681</v>
      </c>
      <c r="E206" s="356">
        <v>25000</v>
      </c>
      <c r="F206" s="335">
        <v>45898</v>
      </c>
      <c r="G206" s="383"/>
      <c r="H206" s="209"/>
      <c r="I206" s="210"/>
      <c r="J206" s="209"/>
      <c r="K206" s="211"/>
    </row>
    <row r="207" spans="2:11" ht="30" x14ac:dyDescent="0.25">
      <c r="B207" s="638" t="s">
        <v>680</v>
      </c>
      <c r="C207" s="637">
        <v>303193</v>
      </c>
      <c r="D207" s="637" t="s">
        <v>741</v>
      </c>
      <c r="E207" s="356">
        <v>5099</v>
      </c>
      <c r="F207" s="335">
        <v>45898</v>
      </c>
      <c r="G207" s="383"/>
      <c r="H207" s="209"/>
      <c r="I207" s="210"/>
      <c r="J207" s="209"/>
      <c r="K207" s="211"/>
    </row>
    <row r="208" spans="2:11" ht="30" x14ac:dyDescent="0.25">
      <c r="B208" s="638" t="s">
        <v>680</v>
      </c>
      <c r="C208" s="637">
        <v>303193</v>
      </c>
      <c r="D208" s="637" t="s">
        <v>742</v>
      </c>
      <c r="E208" s="356">
        <v>3490</v>
      </c>
      <c r="F208" s="335">
        <v>45898</v>
      </c>
      <c r="G208" s="383"/>
      <c r="H208" s="209"/>
      <c r="I208" s="210"/>
      <c r="J208" s="209"/>
      <c r="K208" s="211"/>
    </row>
    <row r="209" spans="2:11" ht="30" x14ac:dyDescent="0.25">
      <c r="B209" s="638" t="s">
        <v>680</v>
      </c>
      <c r="C209" s="637">
        <v>303193</v>
      </c>
      <c r="D209" s="637" t="s">
        <v>684</v>
      </c>
      <c r="E209" s="356">
        <v>568.9</v>
      </c>
      <c r="F209" s="335">
        <v>45898</v>
      </c>
      <c r="G209" s="383"/>
      <c r="H209" s="209"/>
      <c r="I209" s="210"/>
      <c r="J209" s="209"/>
      <c r="K209" s="211"/>
    </row>
    <row r="210" spans="2:11" ht="30" x14ac:dyDescent="0.25">
      <c r="B210" s="638" t="s">
        <v>680</v>
      </c>
      <c r="C210" s="637">
        <v>303193</v>
      </c>
      <c r="D210" s="637" t="s">
        <v>743</v>
      </c>
      <c r="E210" s="356">
        <v>2160</v>
      </c>
      <c r="F210" s="335">
        <v>45898</v>
      </c>
      <c r="G210" s="383"/>
      <c r="H210" s="209"/>
      <c r="I210" s="210"/>
      <c r="J210" s="209"/>
      <c r="K210" s="211"/>
    </row>
    <row r="211" spans="2:11" ht="30" x14ac:dyDescent="0.25">
      <c r="B211" s="332" t="s">
        <v>680</v>
      </c>
      <c r="C211" s="333">
        <v>303193</v>
      </c>
      <c r="D211" s="333" t="s">
        <v>744</v>
      </c>
      <c r="E211" s="356">
        <v>2097</v>
      </c>
      <c r="F211" s="335">
        <v>45898</v>
      </c>
      <c r="G211" s="383"/>
      <c r="H211" s="209"/>
      <c r="I211" s="210"/>
      <c r="J211" s="209"/>
      <c r="K211" s="211"/>
    </row>
    <row r="212" spans="2:11" ht="30" x14ac:dyDescent="0.25">
      <c r="B212" s="332" t="s">
        <v>680</v>
      </c>
      <c r="C212" s="333">
        <v>303193</v>
      </c>
      <c r="D212" s="333" t="s">
        <v>685</v>
      </c>
      <c r="E212" s="356">
        <v>23500</v>
      </c>
      <c r="F212" s="335">
        <v>45898</v>
      </c>
      <c r="G212" s="383"/>
      <c r="H212" s="209"/>
      <c r="I212" s="210"/>
      <c r="J212" s="209"/>
      <c r="K212" s="211"/>
    </row>
    <row r="213" spans="2:11" ht="30" x14ac:dyDescent="0.25">
      <c r="B213" s="332" t="s">
        <v>680</v>
      </c>
      <c r="C213" s="333">
        <v>303193</v>
      </c>
      <c r="D213" s="333" t="s">
        <v>686</v>
      </c>
      <c r="E213" s="356">
        <v>3390</v>
      </c>
      <c r="F213" s="335">
        <v>45898</v>
      </c>
      <c r="G213" s="383"/>
      <c r="H213" s="209"/>
      <c r="I213" s="210"/>
      <c r="J213" s="209"/>
      <c r="K213" s="211"/>
    </row>
    <row r="214" spans="2:11" ht="30.75" thickBot="1" x14ac:dyDescent="0.3">
      <c r="B214" s="336" t="s">
        <v>680</v>
      </c>
      <c r="C214" s="337">
        <v>303193</v>
      </c>
      <c r="D214" s="337" t="s">
        <v>687</v>
      </c>
      <c r="E214" s="363">
        <v>144</v>
      </c>
      <c r="F214" s="364">
        <v>45898</v>
      </c>
      <c r="G214" s="384"/>
      <c r="H214" s="212"/>
      <c r="I214" s="213"/>
      <c r="J214" s="212"/>
      <c r="K214" s="214"/>
    </row>
    <row r="215" spans="2:11" ht="21.75" thickBot="1" x14ac:dyDescent="0.3">
      <c r="B215" s="764" t="s">
        <v>101</v>
      </c>
      <c r="C215" s="765"/>
      <c r="D215" s="765"/>
      <c r="E215" s="791">
        <f>SUM(E204:E214)</f>
        <v>128147.9</v>
      </c>
      <c r="F215" s="792"/>
      <c r="G215" s="752" t="s">
        <v>101</v>
      </c>
      <c r="H215" s="753"/>
      <c r="I215" s="753"/>
      <c r="J215" s="753"/>
      <c r="K215" s="339">
        <f>SUM(K204:K214)</f>
        <v>0</v>
      </c>
    </row>
    <row r="216" spans="2:11" ht="21" thickBot="1" x14ac:dyDescent="0.3">
      <c r="B216" s="759" t="s">
        <v>854</v>
      </c>
      <c r="C216" s="760"/>
      <c r="D216" s="760"/>
      <c r="E216" s="760"/>
      <c r="F216" s="760"/>
      <c r="G216" s="760"/>
      <c r="H216" s="760"/>
      <c r="I216" s="760"/>
      <c r="J216" s="760"/>
      <c r="K216" s="761"/>
    </row>
    <row r="217" spans="2:11" x14ac:dyDescent="0.25">
      <c r="B217" s="762" t="s">
        <v>0</v>
      </c>
      <c r="C217" s="754" t="s">
        <v>94</v>
      </c>
      <c r="D217" s="754" t="s">
        <v>1</v>
      </c>
      <c r="E217" s="754" t="s">
        <v>95</v>
      </c>
      <c r="F217" s="768" t="s">
        <v>5</v>
      </c>
      <c r="G217" s="756" t="s">
        <v>89</v>
      </c>
      <c r="H217" s="757"/>
      <c r="I217" s="757"/>
      <c r="J217" s="757"/>
      <c r="K217" s="758"/>
    </row>
    <row r="218" spans="2:11" ht="30" x14ac:dyDescent="0.25">
      <c r="B218" s="763"/>
      <c r="C218" s="755"/>
      <c r="D218" s="755"/>
      <c r="E218" s="755"/>
      <c r="F218" s="769"/>
      <c r="G218" s="328" t="s">
        <v>96</v>
      </c>
      <c r="H218" s="329" t="s">
        <v>86</v>
      </c>
      <c r="I218" s="329" t="s">
        <v>97</v>
      </c>
      <c r="J218" s="329" t="s">
        <v>87</v>
      </c>
      <c r="K218" s="330" t="s">
        <v>88</v>
      </c>
    </row>
    <row r="219" spans="2:11" x14ac:dyDescent="0.25">
      <c r="B219" s="332" t="str">
        <f>IF(ISBLANK('Ferramenta - Equipamento'!B25),"",'Ferramenta - Equipamento'!B25)</f>
        <v/>
      </c>
      <c r="C219" s="333" t="str">
        <f>IF(ISBLANK('Ferramenta - Equipamento'!C25),"",'Ferramenta - Equipamento'!C25)</f>
        <v/>
      </c>
      <c r="D219" s="333" t="str">
        <f>IF(ISBLANK('Ferramenta - Equipamento'!D25),"",'Ferramenta - Equipamento'!D25)</f>
        <v/>
      </c>
      <c r="E219" s="356" t="str">
        <f>IF(ISBLANK('Ferramenta - Equipamento'!H25),"",'Ferramenta - Equipamento'!H25)</f>
        <v/>
      </c>
      <c r="F219" s="335" t="str">
        <f>IF(ISBLANK('Ferramenta - Equipamento'!J25),"",'Ferramenta - Equipamento'!J25)</f>
        <v/>
      </c>
      <c r="G219" s="383"/>
      <c r="H219" s="209"/>
      <c r="I219" s="210"/>
      <c r="J219" s="209"/>
      <c r="K219" s="211"/>
    </row>
    <row r="220" spans="2:11" x14ac:dyDescent="0.25">
      <c r="B220" s="332" t="str">
        <f>IF(ISBLANK('Ferramenta - Equipamento'!B26),"",'Ferramenta - Equipamento'!B26)</f>
        <v/>
      </c>
      <c r="C220" s="333" t="str">
        <f>IF(ISBLANK('Ferramenta - Equipamento'!C26),"",'Ferramenta - Equipamento'!C26)</f>
        <v/>
      </c>
      <c r="D220" s="333" t="str">
        <f>IF(ISBLANK('Ferramenta - Equipamento'!D26),"",'Ferramenta - Equipamento'!D26)</f>
        <v/>
      </c>
      <c r="E220" s="356" t="str">
        <f>IF(ISBLANK('Ferramenta - Equipamento'!H26),"",'Ferramenta - Equipamento'!H26)</f>
        <v/>
      </c>
      <c r="F220" s="335" t="str">
        <f>IF(ISBLANK('Ferramenta - Equipamento'!J26),"",'Ferramenta - Equipamento'!J26)</f>
        <v/>
      </c>
      <c r="G220" s="383"/>
      <c r="H220" s="209"/>
      <c r="I220" s="210"/>
      <c r="J220" s="209"/>
      <c r="K220" s="211"/>
    </row>
    <row r="221" spans="2:11" x14ac:dyDescent="0.25">
      <c r="B221" s="332" t="str">
        <f>IF(ISBLANK('Ferramenta - Equipamento'!B27),"",'Ferramenta - Equipamento'!B27)</f>
        <v/>
      </c>
      <c r="C221" s="333" t="str">
        <f>IF(ISBLANK('Ferramenta - Equipamento'!C27),"",'Ferramenta - Equipamento'!C27)</f>
        <v/>
      </c>
      <c r="D221" s="333" t="str">
        <f>IF(ISBLANK('Ferramenta - Equipamento'!D27),"",'Ferramenta - Equipamento'!D27)</f>
        <v/>
      </c>
      <c r="E221" s="356" t="str">
        <f>IF(ISBLANK('Ferramenta - Equipamento'!H27),"",'Ferramenta - Equipamento'!H27)</f>
        <v/>
      </c>
      <c r="F221" s="335" t="str">
        <f>IF(ISBLANK('Ferramenta - Equipamento'!J27),"",'Ferramenta - Equipamento'!J27)</f>
        <v/>
      </c>
      <c r="G221" s="383"/>
      <c r="H221" s="209"/>
      <c r="I221" s="210"/>
      <c r="J221" s="209"/>
      <c r="K221" s="211"/>
    </row>
    <row r="222" spans="2:11" x14ac:dyDescent="0.25">
      <c r="B222" s="332" t="str">
        <f>IF(ISBLANK('Ferramenta - Equipamento'!B28),"",'Ferramenta - Equipamento'!B28)</f>
        <v/>
      </c>
      <c r="C222" s="333" t="str">
        <f>IF(ISBLANK('Ferramenta - Equipamento'!C28),"",'Ferramenta - Equipamento'!C28)</f>
        <v/>
      </c>
      <c r="D222" s="333" t="str">
        <f>IF(ISBLANK('Ferramenta - Equipamento'!D28),"",'Ferramenta - Equipamento'!D28)</f>
        <v/>
      </c>
      <c r="E222" s="356" t="str">
        <f>IF(ISBLANK('Ferramenta - Equipamento'!H28),"",'Ferramenta - Equipamento'!H28)</f>
        <v/>
      </c>
      <c r="F222" s="335" t="str">
        <f>IF(ISBLANK('Ferramenta - Equipamento'!J28),"",'Ferramenta - Equipamento'!J28)</f>
        <v/>
      </c>
      <c r="G222" s="383"/>
      <c r="H222" s="209"/>
      <c r="I222" s="210"/>
      <c r="J222" s="209"/>
      <c r="K222" s="211"/>
    </row>
    <row r="223" spans="2:11" ht="16.5" thickBot="1" x14ac:dyDescent="0.3">
      <c r="B223" s="336" t="str">
        <f>IF(ISBLANK('Ferramenta - Equipamento'!B29),"",'Ferramenta - Equipamento'!B29)</f>
        <v/>
      </c>
      <c r="C223" s="337" t="str">
        <f>IF(ISBLANK('Ferramenta - Equipamento'!C29),"",'Ferramenta - Equipamento'!C29)</f>
        <v/>
      </c>
      <c r="D223" s="337" t="str">
        <f>IF(ISBLANK('Ferramenta - Equipamento'!D29),"",'Ferramenta - Equipamento'!D29)</f>
        <v/>
      </c>
      <c r="E223" s="363" t="str">
        <f>IF(ISBLANK('Ferramenta - Equipamento'!H29),"",'Ferramenta - Equipamento'!H29)</f>
        <v/>
      </c>
      <c r="F223" s="364" t="str">
        <f>IF(ISBLANK('Ferramenta - Equipamento'!J29),"",'Ferramenta - Equipamento'!J29)</f>
        <v/>
      </c>
      <c r="G223" s="384"/>
      <c r="H223" s="212"/>
      <c r="I223" s="213"/>
      <c r="J223" s="212"/>
      <c r="K223" s="214"/>
    </row>
    <row r="224" spans="2:11" ht="21.75" thickBot="1" x14ac:dyDescent="0.3">
      <c r="B224" s="764" t="s">
        <v>64</v>
      </c>
      <c r="C224" s="765"/>
      <c r="D224" s="765"/>
      <c r="E224" s="791">
        <f>SUM(E219:E223)</f>
        <v>0</v>
      </c>
      <c r="F224" s="792"/>
      <c r="G224" s="752" t="s">
        <v>64</v>
      </c>
      <c r="H224" s="753"/>
      <c r="I224" s="753"/>
      <c r="J224" s="753"/>
      <c r="K224" s="339">
        <f>SUM(K219:K223)</f>
        <v>0</v>
      </c>
    </row>
    <row r="225" spans="2:11" ht="21" thickBot="1" x14ac:dyDescent="0.3">
      <c r="B225" s="786" t="s">
        <v>31</v>
      </c>
      <c r="C225" s="787"/>
      <c r="D225" s="787"/>
      <c r="E225" s="787"/>
      <c r="F225" s="787"/>
      <c r="G225" s="787"/>
      <c r="H225" s="787"/>
      <c r="I225" s="787"/>
      <c r="J225" s="787"/>
      <c r="K225" s="788"/>
    </row>
    <row r="226" spans="2:11" x14ac:dyDescent="0.25">
      <c r="B226" s="762" t="s">
        <v>0</v>
      </c>
      <c r="C226" s="754" t="s">
        <v>94</v>
      </c>
      <c r="D226" s="754" t="s">
        <v>1</v>
      </c>
      <c r="E226" s="754" t="s">
        <v>95</v>
      </c>
      <c r="F226" s="768" t="s">
        <v>5</v>
      </c>
      <c r="G226" s="756" t="s">
        <v>89</v>
      </c>
      <c r="H226" s="757"/>
      <c r="I226" s="757"/>
      <c r="J226" s="757"/>
      <c r="K226" s="758"/>
    </row>
    <row r="227" spans="2:11" ht="30" x14ac:dyDescent="0.25">
      <c r="B227" s="763"/>
      <c r="C227" s="755"/>
      <c r="D227" s="755"/>
      <c r="E227" s="755"/>
      <c r="F227" s="769"/>
      <c r="G227" s="328" t="s">
        <v>96</v>
      </c>
      <c r="H227" s="329" t="s">
        <v>86</v>
      </c>
      <c r="I227" s="329" t="s">
        <v>97</v>
      </c>
      <c r="J227" s="329" t="s">
        <v>87</v>
      </c>
      <c r="K227" s="330" t="s">
        <v>88</v>
      </c>
    </row>
    <row r="228" spans="2:11" ht="30" x14ac:dyDescent="0.25">
      <c r="B228" s="332" t="s">
        <v>131</v>
      </c>
      <c r="C228" s="333">
        <v>290409</v>
      </c>
      <c r="D228" s="333" t="s">
        <v>603</v>
      </c>
      <c r="E228" s="356">
        <v>6500</v>
      </c>
      <c r="F228" s="335">
        <v>45868</v>
      </c>
      <c r="G228" s="391"/>
      <c r="H228" s="181"/>
      <c r="I228" s="193"/>
      <c r="J228" s="181"/>
      <c r="K228" s="182"/>
    </row>
    <row r="229" spans="2:11" ht="45" x14ac:dyDescent="0.25">
      <c r="B229" s="332" t="s">
        <v>132</v>
      </c>
      <c r="C229" s="333">
        <v>288507</v>
      </c>
      <c r="D229" s="372" t="s">
        <v>549</v>
      </c>
      <c r="E229" s="356">
        <v>7800</v>
      </c>
      <c r="F229" s="335">
        <v>45884</v>
      </c>
      <c r="G229" s="391"/>
      <c r="H229" s="181"/>
      <c r="I229" s="193"/>
      <c r="J229" s="181"/>
      <c r="K229" s="182"/>
    </row>
    <row r="230" spans="2:11" ht="60" x14ac:dyDescent="0.25">
      <c r="B230" s="638" t="s">
        <v>131</v>
      </c>
      <c r="C230" s="637">
        <v>285385</v>
      </c>
      <c r="D230" s="372" t="s">
        <v>595</v>
      </c>
      <c r="E230" s="356">
        <v>12000</v>
      </c>
      <c r="F230" s="335">
        <v>45868</v>
      </c>
      <c r="G230" s="391"/>
      <c r="H230" s="181"/>
      <c r="I230" s="193"/>
      <c r="J230" s="181"/>
      <c r="K230" s="182"/>
    </row>
    <row r="231" spans="2:11" x14ac:dyDescent="0.25">
      <c r="B231" s="638" t="s">
        <v>553</v>
      </c>
      <c r="C231" s="637">
        <v>298371</v>
      </c>
      <c r="D231" s="372" t="s">
        <v>554</v>
      </c>
      <c r="E231" s="356">
        <v>700</v>
      </c>
      <c r="F231" s="335">
        <v>45869</v>
      </c>
      <c r="G231" s="391"/>
      <c r="H231" s="181"/>
      <c r="I231" s="193"/>
      <c r="J231" s="181"/>
      <c r="K231" s="182"/>
    </row>
    <row r="232" spans="2:11" ht="60" x14ac:dyDescent="0.25">
      <c r="B232" s="638" t="s">
        <v>131</v>
      </c>
      <c r="C232" s="637">
        <v>282257</v>
      </c>
      <c r="D232" s="372" t="s">
        <v>583</v>
      </c>
      <c r="E232" s="356">
        <v>66000</v>
      </c>
      <c r="F232" s="335">
        <v>45860</v>
      </c>
      <c r="G232" s="391"/>
      <c r="H232" s="181"/>
      <c r="I232" s="193"/>
      <c r="J232" s="181"/>
      <c r="K232" s="182"/>
    </row>
    <row r="233" spans="2:11" ht="120" x14ac:dyDescent="0.25">
      <c r="B233" s="638" t="s">
        <v>142</v>
      </c>
      <c r="C233" s="637">
        <v>295232</v>
      </c>
      <c r="D233" s="372" t="s">
        <v>730</v>
      </c>
      <c r="E233" s="356">
        <v>10000</v>
      </c>
      <c r="F233" s="335">
        <v>45880</v>
      </c>
      <c r="G233" s="391"/>
      <c r="H233" s="181"/>
      <c r="I233" s="193"/>
      <c r="J233" s="181"/>
      <c r="K233" s="182"/>
    </row>
    <row r="234" spans="2:11" ht="45" x14ac:dyDescent="0.25">
      <c r="B234" s="638" t="s">
        <v>139</v>
      </c>
      <c r="C234" s="637">
        <v>297497</v>
      </c>
      <c r="D234" s="372" t="s">
        <v>574</v>
      </c>
      <c r="E234" s="356">
        <v>89353</v>
      </c>
      <c r="F234" s="335">
        <v>45929</v>
      </c>
      <c r="G234" s="391"/>
      <c r="H234" s="181"/>
      <c r="I234" s="193"/>
      <c r="J234" s="181"/>
      <c r="K234" s="182"/>
    </row>
    <row r="235" spans="2:11" ht="45" x14ac:dyDescent="0.25">
      <c r="B235" s="638" t="s">
        <v>631</v>
      </c>
      <c r="C235" s="637">
        <v>295870</v>
      </c>
      <c r="D235" s="372" t="s">
        <v>632</v>
      </c>
      <c r="E235" s="356">
        <v>2100</v>
      </c>
      <c r="F235" s="335">
        <v>45869</v>
      </c>
      <c r="G235" s="391"/>
      <c r="H235" s="181"/>
      <c r="I235" s="193"/>
      <c r="J235" s="181"/>
      <c r="K235" s="182"/>
    </row>
    <row r="236" spans="2:11" ht="45" x14ac:dyDescent="0.25">
      <c r="B236" s="638" t="s">
        <v>680</v>
      </c>
      <c r="C236" s="637">
        <v>303193</v>
      </c>
      <c r="D236" s="372" t="s">
        <v>688</v>
      </c>
      <c r="E236" s="356">
        <v>30000</v>
      </c>
      <c r="F236" s="335">
        <v>45898</v>
      </c>
      <c r="G236" s="391"/>
      <c r="H236" s="181"/>
      <c r="I236" s="193"/>
      <c r="J236" s="181"/>
      <c r="K236" s="182"/>
    </row>
    <row r="237" spans="2:11" ht="30" x14ac:dyDescent="0.25">
      <c r="B237" s="332" t="s">
        <v>680</v>
      </c>
      <c r="C237" s="333">
        <v>303193</v>
      </c>
      <c r="D237" s="372" t="s">
        <v>689</v>
      </c>
      <c r="E237" s="356">
        <v>36000</v>
      </c>
      <c r="F237" s="335">
        <v>45898</v>
      </c>
      <c r="G237" s="383"/>
      <c r="H237" s="181"/>
      <c r="I237" s="193"/>
      <c r="J237" s="181"/>
      <c r="K237" s="182"/>
    </row>
    <row r="238" spans="2:11" x14ac:dyDescent="0.25">
      <c r="B238" s="332"/>
      <c r="C238" s="333"/>
      <c r="D238" s="333"/>
      <c r="E238" s="356"/>
      <c r="F238" s="335"/>
      <c r="G238" s="383"/>
      <c r="H238" s="181"/>
      <c r="I238" s="193"/>
      <c r="J238" s="181"/>
      <c r="K238" s="182"/>
    </row>
    <row r="239" spans="2:11" x14ac:dyDescent="0.25">
      <c r="B239" s="332"/>
      <c r="C239" s="333"/>
      <c r="D239" s="333"/>
      <c r="E239" s="356"/>
      <c r="F239" s="335"/>
      <c r="G239" s="383"/>
      <c r="H239" s="181"/>
      <c r="I239" s="193"/>
      <c r="J239" s="181"/>
      <c r="K239" s="182"/>
    </row>
    <row r="240" spans="2:11" ht="21.75" thickBot="1" x14ac:dyDescent="0.3">
      <c r="B240" s="764" t="s">
        <v>65</v>
      </c>
      <c r="C240" s="765"/>
      <c r="D240" s="765"/>
      <c r="E240" s="791">
        <f>SUM(E228:E239)</f>
        <v>260453</v>
      </c>
      <c r="F240" s="792"/>
      <c r="G240" s="766" t="s">
        <v>65</v>
      </c>
      <c r="H240" s="767"/>
      <c r="I240" s="767"/>
      <c r="J240" s="767"/>
      <c r="K240" s="339">
        <f>SUM(K228:K239)</f>
        <v>0</v>
      </c>
    </row>
    <row r="241" spans="2:11" ht="21" thickBot="1" x14ac:dyDescent="0.3">
      <c r="B241" s="759" t="s">
        <v>32</v>
      </c>
      <c r="C241" s="760"/>
      <c r="D241" s="760"/>
      <c r="E241" s="760"/>
      <c r="F241" s="760"/>
      <c r="G241" s="760"/>
      <c r="H241" s="760"/>
      <c r="I241" s="760"/>
      <c r="J241" s="760"/>
      <c r="K241" s="761"/>
    </row>
    <row r="242" spans="2:11" x14ac:dyDescent="0.25">
      <c r="B242" s="762" t="s">
        <v>0</v>
      </c>
      <c r="C242" s="754" t="s">
        <v>94</v>
      </c>
      <c r="D242" s="754" t="s">
        <v>1</v>
      </c>
      <c r="E242" s="754" t="s">
        <v>95</v>
      </c>
      <c r="F242" s="768" t="s">
        <v>5</v>
      </c>
      <c r="G242" s="756" t="s">
        <v>89</v>
      </c>
      <c r="H242" s="757"/>
      <c r="I242" s="757"/>
      <c r="J242" s="757"/>
      <c r="K242" s="758"/>
    </row>
    <row r="243" spans="2:11" ht="30" x14ac:dyDescent="0.25">
      <c r="B243" s="763"/>
      <c r="C243" s="755"/>
      <c r="D243" s="755"/>
      <c r="E243" s="755"/>
      <c r="F243" s="769"/>
      <c r="G243" s="328" t="s">
        <v>96</v>
      </c>
      <c r="H243" s="329" t="s">
        <v>86</v>
      </c>
      <c r="I243" s="329" t="s">
        <v>97</v>
      </c>
      <c r="J243" s="329" t="s">
        <v>87</v>
      </c>
      <c r="K243" s="330" t="s">
        <v>88</v>
      </c>
    </row>
    <row r="244" spans="2:11" x14ac:dyDescent="0.25">
      <c r="B244" s="332" t="str">
        <f>IF(ISBLANK(Projetos!B19),"",Projetos!B19)</f>
        <v/>
      </c>
      <c r="C244" s="333" t="str">
        <f>IF(ISBLANK(Projetos!C19),"",Projetos!C19)</f>
        <v/>
      </c>
      <c r="D244" s="333" t="str">
        <f>IF(ISBLANK(Projetos!D19),"",Projetos!D19)</f>
        <v/>
      </c>
      <c r="E244" s="356" t="str">
        <f>IF(ISBLANK(Projetos!H19),"",Projetos!H19)</f>
        <v/>
      </c>
      <c r="F244" s="335" t="str">
        <f>IF(ISBLANK(Projetos!J19),"",Projetos!J19)</f>
        <v/>
      </c>
      <c r="G244" s="383"/>
      <c r="H244" s="209"/>
      <c r="I244" s="210"/>
      <c r="J244" s="209"/>
      <c r="K244" s="211"/>
    </row>
    <row r="245" spans="2:11" x14ac:dyDescent="0.25">
      <c r="B245" s="332" t="str">
        <f>IF(ISBLANK(Projetos!B20),"",Projetos!B20)</f>
        <v/>
      </c>
      <c r="C245" s="333" t="str">
        <f>IF(ISBLANK(Projetos!C20),"",Projetos!C20)</f>
        <v/>
      </c>
      <c r="D245" s="333" t="str">
        <f>IF(ISBLANK(Projetos!D20),"",Projetos!D20)</f>
        <v/>
      </c>
      <c r="E245" s="356" t="str">
        <f>IF(ISBLANK(Projetos!H20),"",Projetos!H20)</f>
        <v/>
      </c>
      <c r="F245" s="335" t="str">
        <f>IF(ISBLANK(Projetos!J20),"",Projetos!J20)</f>
        <v/>
      </c>
      <c r="G245" s="383"/>
      <c r="H245" s="209"/>
      <c r="I245" s="210"/>
      <c r="J245" s="209"/>
      <c r="K245" s="211"/>
    </row>
    <row r="246" spans="2:11" x14ac:dyDescent="0.25">
      <c r="B246" s="332" t="str">
        <f>IF(ISBLANK(Projetos!B21),"",Projetos!B21)</f>
        <v/>
      </c>
      <c r="C246" s="333" t="str">
        <f>IF(ISBLANK(Projetos!C21),"",Projetos!C21)</f>
        <v/>
      </c>
      <c r="D246" s="333" t="str">
        <f>IF(ISBLANK(Projetos!D21),"",Projetos!D21)</f>
        <v/>
      </c>
      <c r="E246" s="356" t="str">
        <f>IF(ISBLANK(Projetos!H21),"",Projetos!H21)</f>
        <v/>
      </c>
      <c r="F246" s="335" t="str">
        <f>IF(ISBLANK(Projetos!J21),"",Projetos!J21)</f>
        <v/>
      </c>
      <c r="G246" s="383"/>
      <c r="H246" s="209"/>
      <c r="I246" s="210"/>
      <c r="J246" s="209"/>
      <c r="K246" s="211"/>
    </row>
    <row r="247" spans="2:11" x14ac:dyDescent="0.25">
      <c r="B247" s="332" t="str">
        <f>IF(ISBLANK(Projetos!B22),"",Projetos!B22)</f>
        <v/>
      </c>
      <c r="C247" s="333" t="str">
        <f>IF(ISBLANK(Projetos!C22),"",Projetos!C22)</f>
        <v/>
      </c>
      <c r="D247" s="333" t="str">
        <f>IF(ISBLANK(Projetos!D22),"",Projetos!D22)</f>
        <v/>
      </c>
      <c r="E247" s="356" t="str">
        <f>IF(ISBLANK(Projetos!H22),"",Projetos!H22)</f>
        <v/>
      </c>
      <c r="F247" s="335" t="str">
        <f>IF(ISBLANK(Projetos!J22),"",Projetos!J22)</f>
        <v/>
      </c>
      <c r="G247" s="383"/>
      <c r="H247" s="209"/>
      <c r="I247" s="210"/>
      <c r="J247" s="209"/>
      <c r="K247" s="211"/>
    </row>
    <row r="248" spans="2:11" ht="16.5" thickBot="1" x14ac:dyDescent="0.3">
      <c r="B248" s="336" t="str">
        <f>IF(ISBLANK(Projetos!B23),"",Projetos!B23)</f>
        <v/>
      </c>
      <c r="C248" s="337" t="str">
        <f>IF(ISBLANK(Projetos!C23),"",Projetos!C23)</f>
        <v/>
      </c>
      <c r="D248" s="337" t="str">
        <f>IF(ISBLANK(Projetos!D23),"",Projetos!D23)</f>
        <v/>
      </c>
      <c r="E248" s="363" t="str">
        <f>IF(ISBLANK(Projetos!H23),"",Projetos!H23)</f>
        <v/>
      </c>
      <c r="F248" s="364" t="str">
        <f>IF(ISBLANK(Projetos!J23),"",Projetos!J23)</f>
        <v/>
      </c>
      <c r="G248" s="384"/>
      <c r="H248" s="212"/>
      <c r="I248" s="213"/>
      <c r="J248" s="212"/>
      <c r="K248" s="214"/>
    </row>
    <row r="249" spans="2:11" ht="21.75" thickBot="1" x14ac:dyDescent="0.3">
      <c r="B249" s="764" t="s">
        <v>66</v>
      </c>
      <c r="C249" s="765"/>
      <c r="D249" s="765"/>
      <c r="E249" s="791">
        <f>SUM(E244:E248)</f>
        <v>0</v>
      </c>
      <c r="F249" s="792"/>
      <c r="G249" s="752" t="s">
        <v>66</v>
      </c>
      <c r="H249" s="753"/>
      <c r="I249" s="753"/>
      <c r="J249" s="753"/>
      <c r="K249" s="339">
        <f>SUM(K244:K248)</f>
        <v>0</v>
      </c>
    </row>
    <row r="250" spans="2:11" ht="21" thickBot="1" x14ac:dyDescent="0.3">
      <c r="B250" s="759" t="s">
        <v>67</v>
      </c>
      <c r="C250" s="760"/>
      <c r="D250" s="760"/>
      <c r="E250" s="760"/>
      <c r="F250" s="760"/>
      <c r="G250" s="760"/>
      <c r="H250" s="760"/>
      <c r="I250" s="760"/>
      <c r="J250" s="760"/>
      <c r="K250" s="761"/>
    </row>
    <row r="251" spans="2:11" x14ac:dyDescent="0.25">
      <c r="B251" s="762" t="s">
        <v>0</v>
      </c>
      <c r="C251" s="754" t="s">
        <v>94</v>
      </c>
      <c r="D251" s="754" t="s">
        <v>1</v>
      </c>
      <c r="E251" s="754" t="s">
        <v>95</v>
      </c>
      <c r="F251" s="768" t="s">
        <v>5</v>
      </c>
      <c r="G251" s="756" t="s">
        <v>89</v>
      </c>
      <c r="H251" s="757"/>
      <c r="I251" s="757"/>
      <c r="J251" s="757"/>
      <c r="K251" s="758"/>
    </row>
    <row r="252" spans="2:11" ht="30" x14ac:dyDescent="0.25">
      <c r="B252" s="763"/>
      <c r="C252" s="755"/>
      <c r="D252" s="755"/>
      <c r="E252" s="755"/>
      <c r="F252" s="769"/>
      <c r="G252" s="328" t="s">
        <v>96</v>
      </c>
      <c r="H252" s="329" t="s">
        <v>86</v>
      </c>
      <c r="I252" s="329" t="s">
        <v>97</v>
      </c>
      <c r="J252" s="329" t="s">
        <v>87</v>
      </c>
      <c r="K252" s="330" t="s">
        <v>88</v>
      </c>
    </row>
    <row r="253" spans="2:11" ht="30" x14ac:dyDescent="0.25">
      <c r="B253" s="332" t="s">
        <v>125</v>
      </c>
      <c r="C253" s="333">
        <v>291518</v>
      </c>
      <c r="D253" s="333" t="s">
        <v>443</v>
      </c>
      <c r="E253" s="356">
        <v>9241.92</v>
      </c>
      <c r="F253" s="335">
        <v>45869</v>
      </c>
      <c r="G253" s="383"/>
      <c r="H253" s="181"/>
      <c r="I253" s="193"/>
      <c r="J253" s="181"/>
      <c r="K253" s="182"/>
    </row>
    <row r="254" spans="2:11" ht="30" x14ac:dyDescent="0.25">
      <c r="B254" s="332" t="s">
        <v>125</v>
      </c>
      <c r="C254" s="333">
        <v>291518</v>
      </c>
      <c r="D254" s="333" t="s">
        <v>444</v>
      </c>
      <c r="E254" s="356">
        <v>12322.56</v>
      </c>
      <c r="F254" s="335">
        <v>45869</v>
      </c>
      <c r="G254" s="383"/>
      <c r="H254" s="181"/>
      <c r="I254" s="193"/>
      <c r="J254" s="181"/>
      <c r="K254" s="182"/>
    </row>
    <row r="255" spans="2:11" ht="30" x14ac:dyDescent="0.25">
      <c r="B255" s="638" t="s">
        <v>125</v>
      </c>
      <c r="C255" s="637">
        <v>291518</v>
      </c>
      <c r="D255" s="637" t="s">
        <v>445</v>
      </c>
      <c r="E255" s="356">
        <v>9241.92</v>
      </c>
      <c r="F255" s="335">
        <v>45869</v>
      </c>
      <c r="G255" s="383"/>
      <c r="H255" s="181"/>
      <c r="I255" s="193"/>
      <c r="J255" s="181"/>
      <c r="K255" s="182"/>
    </row>
    <row r="256" spans="2:11" ht="30" x14ac:dyDescent="0.25">
      <c r="B256" s="638" t="s">
        <v>125</v>
      </c>
      <c r="C256" s="637">
        <v>291518</v>
      </c>
      <c r="D256" s="637" t="s">
        <v>446</v>
      </c>
      <c r="E256" s="356">
        <v>11090.3</v>
      </c>
      <c r="F256" s="335">
        <v>45869</v>
      </c>
      <c r="G256" s="383"/>
      <c r="H256" s="181"/>
      <c r="I256" s="193"/>
      <c r="J256" s="181"/>
      <c r="K256" s="182"/>
    </row>
    <row r="257" spans="2:11" ht="30" x14ac:dyDescent="0.25">
      <c r="B257" s="638" t="s">
        <v>125</v>
      </c>
      <c r="C257" s="637">
        <v>291518</v>
      </c>
      <c r="D257" s="637" t="s">
        <v>447</v>
      </c>
      <c r="E257" s="356">
        <v>9241.92</v>
      </c>
      <c r="F257" s="335">
        <v>45869</v>
      </c>
      <c r="G257" s="383"/>
      <c r="H257" s="181"/>
      <c r="I257" s="193"/>
      <c r="J257" s="181"/>
      <c r="K257" s="182"/>
    </row>
    <row r="258" spans="2:11" ht="30" x14ac:dyDescent="0.25">
      <c r="B258" s="638" t="s">
        <v>125</v>
      </c>
      <c r="C258" s="637">
        <v>291518</v>
      </c>
      <c r="D258" s="637" t="s">
        <v>448</v>
      </c>
      <c r="E258" s="356">
        <v>12938.68</v>
      </c>
      <c r="F258" s="335">
        <v>45869</v>
      </c>
      <c r="G258" s="383"/>
      <c r="H258" s="181"/>
      <c r="I258" s="193"/>
      <c r="J258" s="181"/>
      <c r="K258" s="182"/>
    </row>
    <row r="259" spans="2:11" ht="30" x14ac:dyDescent="0.25">
      <c r="B259" s="638" t="s">
        <v>125</v>
      </c>
      <c r="C259" s="637">
        <v>291518</v>
      </c>
      <c r="D259" s="637" t="s">
        <v>449</v>
      </c>
      <c r="E259" s="356">
        <v>12938.68</v>
      </c>
      <c r="F259" s="335">
        <v>45869</v>
      </c>
      <c r="G259" s="383"/>
      <c r="H259" s="181"/>
      <c r="I259" s="193"/>
      <c r="J259" s="181"/>
      <c r="K259" s="182"/>
    </row>
    <row r="260" spans="2:11" ht="30" x14ac:dyDescent="0.25">
      <c r="B260" s="638" t="s">
        <v>125</v>
      </c>
      <c r="C260" s="637">
        <v>291518</v>
      </c>
      <c r="D260" s="637" t="s">
        <v>450</v>
      </c>
      <c r="E260" s="356">
        <v>18483.84</v>
      </c>
      <c r="F260" s="335">
        <v>45869</v>
      </c>
      <c r="G260" s="383"/>
      <c r="H260" s="181"/>
      <c r="I260" s="193"/>
      <c r="J260" s="181"/>
      <c r="K260" s="182"/>
    </row>
    <row r="261" spans="2:11" ht="30" x14ac:dyDescent="0.25">
      <c r="B261" s="638" t="s">
        <v>125</v>
      </c>
      <c r="C261" s="637">
        <v>291518</v>
      </c>
      <c r="D261" s="637" t="s">
        <v>451</v>
      </c>
      <c r="E261" s="356">
        <v>7393.53</v>
      </c>
      <c r="F261" s="335">
        <v>45869</v>
      </c>
      <c r="G261" s="383"/>
      <c r="H261" s="181"/>
      <c r="I261" s="193"/>
      <c r="J261" s="181"/>
      <c r="K261" s="182"/>
    </row>
    <row r="262" spans="2:11" ht="30" x14ac:dyDescent="0.25">
      <c r="B262" s="638" t="s">
        <v>125</v>
      </c>
      <c r="C262" s="637">
        <v>291518</v>
      </c>
      <c r="D262" s="637" t="s">
        <v>452</v>
      </c>
      <c r="E262" s="356">
        <v>5545.15</v>
      </c>
      <c r="F262" s="335">
        <v>45869</v>
      </c>
      <c r="G262" s="383"/>
      <c r="H262" s="181"/>
      <c r="I262" s="193"/>
      <c r="J262" s="181"/>
      <c r="K262" s="182"/>
    </row>
    <row r="263" spans="2:11" ht="30" x14ac:dyDescent="0.25">
      <c r="B263" s="638" t="s">
        <v>125</v>
      </c>
      <c r="C263" s="637">
        <v>291518</v>
      </c>
      <c r="D263" s="637" t="s">
        <v>444</v>
      </c>
      <c r="E263" s="356">
        <v>12322.56</v>
      </c>
      <c r="F263" s="335">
        <v>45869</v>
      </c>
      <c r="G263" s="383"/>
      <c r="H263" s="181"/>
      <c r="I263" s="193"/>
      <c r="J263" s="181"/>
      <c r="K263" s="182"/>
    </row>
    <row r="264" spans="2:11" ht="30" x14ac:dyDescent="0.25">
      <c r="B264" s="638" t="s">
        <v>125</v>
      </c>
      <c r="C264" s="637">
        <v>291518</v>
      </c>
      <c r="D264" s="637" t="s">
        <v>449</v>
      </c>
      <c r="E264" s="356">
        <v>14787.07</v>
      </c>
      <c r="F264" s="335">
        <v>45869</v>
      </c>
      <c r="G264" s="383"/>
      <c r="H264" s="181"/>
      <c r="I264" s="193"/>
      <c r="J264" s="181"/>
      <c r="K264" s="182"/>
    </row>
    <row r="265" spans="2:11" ht="30" x14ac:dyDescent="0.25">
      <c r="B265" s="638" t="s">
        <v>125</v>
      </c>
      <c r="C265" s="637">
        <v>291518</v>
      </c>
      <c r="D265" s="637" t="s">
        <v>454</v>
      </c>
      <c r="E265" s="356">
        <v>27109.58</v>
      </c>
      <c r="F265" s="335">
        <v>45869</v>
      </c>
      <c r="G265" s="383"/>
      <c r="H265" s="181"/>
      <c r="I265" s="193"/>
      <c r="J265" s="181"/>
      <c r="K265" s="182"/>
    </row>
    <row r="266" spans="2:11" x14ac:dyDescent="0.25">
      <c r="B266" s="638"/>
      <c r="C266" s="637"/>
      <c r="D266" s="637"/>
      <c r="E266" s="356"/>
      <c r="F266" s="335"/>
      <c r="G266" s="383"/>
      <c r="H266" s="181"/>
      <c r="I266" s="193"/>
      <c r="J266" s="181"/>
      <c r="K266" s="182"/>
    </row>
    <row r="267" spans="2:11" x14ac:dyDescent="0.25">
      <c r="B267" s="638"/>
      <c r="C267" s="637"/>
      <c r="D267" s="637"/>
      <c r="E267" s="356"/>
      <c r="F267" s="335"/>
      <c r="G267" s="383"/>
      <c r="H267" s="181"/>
      <c r="I267" s="193"/>
      <c r="J267" s="181"/>
      <c r="K267" s="182"/>
    </row>
    <row r="268" spans="2:11" x14ac:dyDescent="0.25">
      <c r="B268" s="638"/>
      <c r="C268" s="637"/>
      <c r="D268" s="637"/>
      <c r="E268" s="356"/>
      <c r="F268" s="335"/>
      <c r="G268" s="383"/>
      <c r="H268" s="181"/>
      <c r="I268" s="193"/>
      <c r="J268" s="181"/>
      <c r="K268" s="182"/>
    </row>
    <row r="269" spans="2:11" x14ac:dyDescent="0.25">
      <c r="B269" s="357" t="str">
        <f>IF(ISBLANK('Capacitação Pós'!B44),"",'Capacitação Pós'!B44)</f>
        <v/>
      </c>
      <c r="C269" s="358" t="str">
        <f>IF(ISBLANK('Capacitação Pós'!C44),"",'Capacitação Pós'!C44)</f>
        <v/>
      </c>
      <c r="D269" s="358" t="str">
        <f>IF(ISBLANK('Capacitação Pós'!D44),"",'Capacitação Pós'!D44)</f>
        <v/>
      </c>
      <c r="E269" s="360" t="str">
        <f>IF(ISBLANK('Capacitação Pós'!H44),"",'Capacitação Pós'!H44)</f>
        <v/>
      </c>
      <c r="F269" s="361" t="str">
        <f>IF(ISBLANK('Capacitação Pós'!J44),"",'Capacitação Pós'!J44)</f>
        <v/>
      </c>
      <c r="G269" s="383"/>
      <c r="H269" s="181"/>
      <c r="I269" s="193"/>
      <c r="J269" s="181"/>
      <c r="K269" s="182"/>
    </row>
    <row r="270" spans="2:11" ht="16.5" thickBot="1" x14ac:dyDescent="0.3">
      <c r="B270" s="336" t="str">
        <f>IF(ISBLANK('Capacitação Pós'!B45),"",'Capacitação Pós'!B45)</f>
        <v/>
      </c>
      <c r="C270" s="337" t="str">
        <f>IF(ISBLANK('Capacitação Pós'!C45),"",'Capacitação Pós'!C45)</f>
        <v/>
      </c>
      <c r="D270" s="337" t="str">
        <f>IF(ISBLANK('Capacitação Pós'!D45),"",'Capacitação Pós'!D45)</f>
        <v/>
      </c>
      <c r="E270" s="363" t="str">
        <f>IF(ISBLANK('Capacitação Pós'!H45),"",'Capacitação Pós'!H45)</f>
        <v/>
      </c>
      <c r="F270" s="364" t="str">
        <f>IF(ISBLANK('Capacitação Pós'!J45),"",'Capacitação Pós'!J45)</f>
        <v/>
      </c>
      <c r="G270" s="384"/>
      <c r="H270" s="183"/>
      <c r="I270" s="185"/>
      <c r="J270" s="183"/>
      <c r="K270" s="184"/>
    </row>
    <row r="271" spans="2:11" ht="21.75" thickBot="1" x14ac:dyDescent="0.3">
      <c r="B271" s="764" t="s">
        <v>68</v>
      </c>
      <c r="C271" s="765"/>
      <c r="D271" s="765"/>
      <c r="E271" s="791">
        <f>SUM(E253:E270)</f>
        <v>162657.70999999996</v>
      </c>
      <c r="F271" s="792"/>
      <c r="G271" s="752" t="s">
        <v>68</v>
      </c>
      <c r="H271" s="753"/>
      <c r="I271" s="753"/>
      <c r="J271" s="753"/>
      <c r="K271" s="339">
        <f>SUM(K253:K270)</f>
        <v>0</v>
      </c>
    </row>
    <row r="272" spans="2:11" ht="21" thickBot="1" x14ac:dyDescent="0.3">
      <c r="B272" s="759" t="s">
        <v>33</v>
      </c>
      <c r="C272" s="760"/>
      <c r="D272" s="760"/>
      <c r="E272" s="760"/>
      <c r="F272" s="760"/>
      <c r="G272" s="760"/>
      <c r="H272" s="760"/>
      <c r="I272" s="760"/>
      <c r="J272" s="760"/>
      <c r="K272" s="761"/>
    </row>
    <row r="273" spans="2:11" x14ac:dyDescent="0.25">
      <c r="B273" s="762" t="s">
        <v>0</v>
      </c>
      <c r="C273" s="754" t="s">
        <v>94</v>
      </c>
      <c r="D273" s="754" t="s">
        <v>1</v>
      </c>
      <c r="E273" s="754" t="s">
        <v>95</v>
      </c>
      <c r="F273" s="768" t="s">
        <v>5</v>
      </c>
      <c r="G273" s="756" t="s">
        <v>89</v>
      </c>
      <c r="H273" s="757"/>
      <c r="I273" s="757"/>
      <c r="J273" s="757"/>
      <c r="K273" s="758"/>
    </row>
    <row r="274" spans="2:11" ht="30" x14ac:dyDescent="0.25">
      <c r="B274" s="763"/>
      <c r="C274" s="755"/>
      <c r="D274" s="755"/>
      <c r="E274" s="755"/>
      <c r="F274" s="769"/>
      <c r="G274" s="328" t="s">
        <v>96</v>
      </c>
      <c r="H274" s="329" t="s">
        <v>86</v>
      </c>
      <c r="I274" s="329" t="s">
        <v>97</v>
      </c>
      <c r="J274" s="329" t="s">
        <v>87</v>
      </c>
      <c r="K274" s="330" t="s">
        <v>88</v>
      </c>
    </row>
    <row r="275" spans="2:11" x14ac:dyDescent="0.25">
      <c r="B275" s="332"/>
      <c r="C275" s="333"/>
      <c r="D275" s="333"/>
      <c r="E275" s="376"/>
      <c r="F275" s="335"/>
      <c r="G275" s="383"/>
      <c r="H275" s="209"/>
      <c r="I275" s="210"/>
      <c r="J275" s="209"/>
      <c r="K275" s="211"/>
    </row>
    <row r="276" spans="2:11" x14ac:dyDescent="0.25">
      <c r="B276" s="332"/>
      <c r="C276" s="333"/>
      <c r="D276" s="333"/>
      <c r="E276" s="376"/>
      <c r="F276" s="335"/>
      <c r="G276" s="383"/>
      <c r="H276" s="209"/>
      <c r="I276" s="210"/>
      <c r="J276" s="209"/>
      <c r="K276" s="211"/>
    </row>
    <row r="277" spans="2:11" x14ac:dyDescent="0.25">
      <c r="B277" s="332"/>
      <c r="C277" s="333"/>
      <c r="D277" s="333"/>
      <c r="E277" s="376"/>
      <c r="F277" s="335"/>
      <c r="G277" s="383"/>
      <c r="H277" s="209"/>
      <c r="I277" s="210"/>
      <c r="J277" s="209"/>
      <c r="K277" s="211"/>
    </row>
    <row r="278" spans="2:11" x14ac:dyDescent="0.25">
      <c r="B278" s="332" t="str">
        <f>IF(ISBLANK(Capacitação!B32),"",Capacitação!B32)</f>
        <v/>
      </c>
      <c r="C278" s="333" t="str">
        <f>IF(ISBLANK(Capacitação!C32),"",Capacitação!C32)</f>
        <v/>
      </c>
      <c r="D278" s="333" t="str">
        <f>IF(ISBLANK(Capacitação!D32),"",Capacitação!D32)</f>
        <v/>
      </c>
      <c r="E278" s="376" t="str">
        <f>IF(ISBLANK(Capacitação!H32),"",Capacitação!H32)</f>
        <v/>
      </c>
      <c r="F278" s="335" t="str">
        <f>IF(ISBLANK(Capacitação!J32),"",Capacitação!J32)</f>
        <v/>
      </c>
      <c r="G278" s="383"/>
      <c r="H278" s="209"/>
      <c r="I278" s="210"/>
      <c r="J278" s="209"/>
      <c r="K278" s="211"/>
    </row>
    <row r="279" spans="2:11" ht="16.5" thickBot="1" x14ac:dyDescent="0.3">
      <c r="B279" s="336" t="str">
        <f>IF(ISBLANK(Capacitação!B33),"",Capacitação!B33)</f>
        <v/>
      </c>
      <c r="C279" s="337" t="str">
        <f>IF(ISBLANK(Capacitação!C33),"",Capacitação!C33)</f>
        <v/>
      </c>
      <c r="D279" s="337" t="str">
        <f>IF(ISBLANK(Capacitação!D33),"",Capacitação!D33)</f>
        <v/>
      </c>
      <c r="E279" s="377" t="str">
        <f>IF(ISBLANK(Capacitação!H33),"",Capacitação!H33)</f>
        <v/>
      </c>
      <c r="F279" s="364" t="str">
        <f>IF(ISBLANK(Capacitação!J33),"",Capacitação!J33)</f>
        <v/>
      </c>
      <c r="G279" s="384"/>
      <c r="H279" s="212"/>
      <c r="I279" s="213"/>
      <c r="J279" s="212"/>
      <c r="K279" s="214"/>
    </row>
    <row r="280" spans="2:11" ht="21.75" thickBot="1" x14ac:dyDescent="0.3">
      <c r="B280" s="789" t="s">
        <v>69</v>
      </c>
      <c r="C280" s="790"/>
      <c r="D280" s="790"/>
      <c r="E280" s="805">
        <f>SUM(E275:E279)</f>
        <v>0</v>
      </c>
      <c r="F280" s="806"/>
      <c r="G280" s="752" t="s">
        <v>69</v>
      </c>
      <c r="H280" s="753"/>
      <c r="I280" s="753"/>
      <c r="J280" s="753"/>
      <c r="K280" s="339">
        <f>SUM(K275:K279)</f>
        <v>0</v>
      </c>
    </row>
    <row r="281" spans="2:11" ht="21" thickBot="1" x14ac:dyDescent="0.3">
      <c r="B281" s="759" t="s">
        <v>34</v>
      </c>
      <c r="C281" s="760"/>
      <c r="D281" s="760"/>
      <c r="E281" s="760"/>
      <c r="F281" s="760"/>
      <c r="G281" s="760"/>
      <c r="H281" s="760"/>
      <c r="I281" s="760"/>
      <c r="J281" s="760"/>
      <c r="K281" s="761"/>
    </row>
    <row r="282" spans="2:11" x14ac:dyDescent="0.25">
      <c r="B282" s="762" t="s">
        <v>0</v>
      </c>
      <c r="C282" s="754" t="s">
        <v>94</v>
      </c>
      <c r="D282" s="754" t="s">
        <v>1</v>
      </c>
      <c r="E282" s="754" t="s">
        <v>95</v>
      </c>
      <c r="F282" s="768" t="s">
        <v>5</v>
      </c>
      <c r="G282" s="756" t="s">
        <v>89</v>
      </c>
      <c r="H282" s="757"/>
      <c r="I282" s="757"/>
      <c r="J282" s="757"/>
      <c r="K282" s="758"/>
    </row>
    <row r="283" spans="2:11" ht="30" x14ac:dyDescent="0.25">
      <c r="B283" s="763"/>
      <c r="C283" s="755"/>
      <c r="D283" s="755"/>
      <c r="E283" s="755"/>
      <c r="F283" s="769"/>
      <c r="G283" s="328" t="s">
        <v>96</v>
      </c>
      <c r="H283" s="329" t="s">
        <v>86</v>
      </c>
      <c r="I283" s="329" t="s">
        <v>97</v>
      </c>
      <c r="J283" s="329" t="s">
        <v>87</v>
      </c>
      <c r="K283" s="330" t="s">
        <v>88</v>
      </c>
    </row>
    <row r="284" spans="2:11" x14ac:dyDescent="0.25">
      <c r="B284" s="332"/>
      <c r="C284" s="333"/>
      <c r="D284" s="333"/>
      <c r="E284" s="373"/>
      <c r="F284" s="335"/>
      <c r="G284" s="383"/>
      <c r="H284" s="209"/>
      <c r="I284" s="210"/>
      <c r="J284" s="209"/>
      <c r="K284" s="211"/>
    </row>
    <row r="285" spans="2:11" x14ac:dyDescent="0.25">
      <c r="B285" s="628"/>
      <c r="C285" s="627"/>
      <c r="D285" s="627"/>
      <c r="E285" s="634"/>
      <c r="F285" s="361"/>
      <c r="G285" s="383"/>
      <c r="H285" s="209"/>
      <c r="I285" s="210"/>
      <c r="J285" s="209"/>
      <c r="K285" s="211"/>
    </row>
    <row r="286" spans="2:11" x14ac:dyDescent="0.25">
      <c r="B286" s="628"/>
      <c r="C286" s="627"/>
      <c r="D286" s="627"/>
      <c r="E286" s="634"/>
      <c r="F286" s="361"/>
      <c r="G286" s="383"/>
      <c r="H286" s="209"/>
      <c r="I286" s="210"/>
      <c r="J286" s="209"/>
      <c r="K286" s="211"/>
    </row>
    <row r="287" spans="2:11" x14ac:dyDescent="0.25">
      <c r="B287" s="628"/>
      <c r="C287" s="627"/>
      <c r="D287" s="627"/>
      <c r="E287" s="634"/>
      <c r="F287" s="361"/>
      <c r="G287" s="383"/>
      <c r="H287" s="209"/>
      <c r="I287" s="210"/>
      <c r="J287" s="209"/>
      <c r="K287" s="211"/>
    </row>
    <row r="288" spans="2:11" x14ac:dyDescent="0.25">
      <c r="B288" s="628"/>
      <c r="C288" s="627"/>
      <c r="D288" s="627"/>
      <c r="E288" s="634"/>
      <c r="F288" s="361"/>
      <c r="G288" s="383"/>
      <c r="H288" s="209"/>
      <c r="I288" s="210"/>
      <c r="J288" s="209"/>
      <c r="K288" s="211"/>
    </row>
    <row r="289" spans="2:11" x14ac:dyDescent="0.25">
      <c r="B289" s="628"/>
      <c r="C289" s="627"/>
      <c r="D289" s="627"/>
      <c r="E289" s="634"/>
      <c r="F289" s="361"/>
      <c r="G289" s="383"/>
      <c r="H289" s="209"/>
      <c r="I289" s="210"/>
      <c r="J289" s="209"/>
      <c r="K289" s="211"/>
    </row>
    <row r="290" spans="2:11" x14ac:dyDescent="0.25">
      <c r="B290" s="628"/>
      <c r="C290" s="627"/>
      <c r="D290" s="627"/>
      <c r="E290" s="634"/>
      <c r="F290" s="361"/>
      <c r="G290" s="383"/>
      <c r="H290" s="209"/>
      <c r="I290" s="210"/>
      <c r="J290" s="209"/>
      <c r="K290" s="211"/>
    </row>
    <row r="291" spans="2:11" x14ac:dyDescent="0.25">
      <c r="B291" s="628"/>
      <c r="C291" s="627"/>
      <c r="D291" s="627"/>
      <c r="E291" s="634"/>
      <c r="F291" s="361"/>
      <c r="G291" s="383"/>
      <c r="H291" s="209"/>
      <c r="I291" s="210"/>
      <c r="J291" s="209"/>
      <c r="K291" s="211"/>
    </row>
    <row r="292" spans="2:11" x14ac:dyDescent="0.25">
      <c r="B292" s="357"/>
      <c r="C292" s="378"/>
      <c r="D292" s="358"/>
      <c r="E292" s="379"/>
      <c r="F292" s="380"/>
      <c r="G292" s="383"/>
      <c r="H292" s="209"/>
      <c r="I292" s="210"/>
      <c r="J292" s="209"/>
      <c r="K292" s="211"/>
    </row>
    <row r="293" spans="2:11" x14ac:dyDescent="0.25">
      <c r="B293" s="357"/>
      <c r="C293" s="378"/>
      <c r="D293" s="358"/>
      <c r="E293" s="379"/>
      <c r="F293" s="380"/>
      <c r="G293" s="383"/>
      <c r="H293" s="209"/>
      <c r="I293" s="210"/>
      <c r="J293" s="209"/>
      <c r="K293" s="211"/>
    </row>
    <row r="294" spans="2:11" x14ac:dyDescent="0.25">
      <c r="B294" s="357"/>
      <c r="C294" s="378"/>
      <c r="D294" s="358"/>
      <c r="E294" s="379"/>
      <c r="F294" s="380"/>
      <c r="G294" s="383"/>
      <c r="H294" s="209"/>
      <c r="I294" s="210"/>
      <c r="J294" s="209"/>
      <c r="K294" s="211"/>
    </row>
    <row r="295" spans="2:11" ht="16.5" thickBot="1" x14ac:dyDescent="0.3">
      <c r="B295" s="336" t="str">
        <f>IF(ISBLANK(Obras!B31),"",Obras!B31)</f>
        <v/>
      </c>
      <c r="C295" s="381" t="str">
        <f>IF(ISBLANK(Obras!C31),"",Obras!C31)</f>
        <v/>
      </c>
      <c r="D295" s="337" t="str">
        <f>IF(ISBLANK(Obras!D31),"",Obras!D31)</f>
        <v/>
      </c>
      <c r="E295" s="382" t="str">
        <f>IF(ISBLANK(Obras!H31),"",Obras!H31)</f>
        <v/>
      </c>
      <c r="F295" s="364" t="str">
        <f>IF(ISBLANK(Obras!J31),"",Obras!J31)</f>
        <v/>
      </c>
      <c r="G295" s="384"/>
      <c r="H295" s="212"/>
      <c r="I295" s="213"/>
      <c r="J295" s="212"/>
      <c r="K295" s="214"/>
    </row>
    <row r="296" spans="2:11" ht="21.75" thickBot="1" x14ac:dyDescent="0.3">
      <c r="B296" s="764" t="s">
        <v>70</v>
      </c>
      <c r="C296" s="765"/>
      <c r="D296" s="765"/>
      <c r="E296" s="791">
        <f>SUM(E284:E295)</f>
        <v>0</v>
      </c>
      <c r="F296" s="792"/>
      <c r="G296" s="752" t="s">
        <v>70</v>
      </c>
      <c r="H296" s="753"/>
      <c r="I296" s="753"/>
      <c r="J296" s="753"/>
      <c r="K296" s="339">
        <f>SUM(K284:K295)</f>
        <v>0</v>
      </c>
    </row>
    <row r="297" spans="2:11" ht="21" thickBot="1" x14ac:dyDescent="0.3">
      <c r="B297" s="759" t="s">
        <v>35</v>
      </c>
      <c r="C297" s="760"/>
      <c r="D297" s="760"/>
      <c r="E297" s="760"/>
      <c r="F297" s="760"/>
      <c r="G297" s="760"/>
      <c r="H297" s="760"/>
      <c r="I297" s="760"/>
      <c r="J297" s="760"/>
      <c r="K297" s="761"/>
    </row>
    <row r="298" spans="2:11" x14ac:dyDescent="0.25">
      <c r="B298" s="762" t="s">
        <v>0</v>
      </c>
      <c r="C298" s="754" t="s">
        <v>94</v>
      </c>
      <c r="D298" s="754" t="s">
        <v>1</v>
      </c>
      <c r="E298" s="754" t="s">
        <v>95</v>
      </c>
      <c r="F298" s="768" t="s">
        <v>5</v>
      </c>
      <c r="G298" s="756" t="s">
        <v>89</v>
      </c>
      <c r="H298" s="757"/>
      <c r="I298" s="757"/>
      <c r="J298" s="757"/>
      <c r="K298" s="758"/>
    </row>
    <row r="299" spans="2:11" ht="30" x14ac:dyDescent="0.25">
      <c r="B299" s="763"/>
      <c r="C299" s="755"/>
      <c r="D299" s="755"/>
      <c r="E299" s="755"/>
      <c r="F299" s="769"/>
      <c r="G299" s="328" t="s">
        <v>96</v>
      </c>
      <c r="H299" s="329" t="s">
        <v>86</v>
      </c>
      <c r="I299" s="329" t="s">
        <v>97</v>
      </c>
      <c r="J299" s="329" t="s">
        <v>87</v>
      </c>
      <c r="K299" s="330" t="s">
        <v>88</v>
      </c>
    </row>
    <row r="300" spans="2:11" ht="45" x14ac:dyDescent="0.25">
      <c r="B300" s="332" t="s">
        <v>745</v>
      </c>
      <c r="C300" s="333">
        <v>309703</v>
      </c>
      <c r="D300" s="333" t="s">
        <v>756</v>
      </c>
      <c r="E300" s="356">
        <v>568000</v>
      </c>
      <c r="F300" s="335">
        <v>46630</v>
      </c>
      <c r="G300" s="383"/>
      <c r="H300" s="209"/>
      <c r="I300" s="210"/>
      <c r="J300" s="209"/>
      <c r="K300" s="211"/>
    </row>
    <row r="301" spans="2:11" x14ac:dyDescent="0.25">
      <c r="B301" s="332"/>
      <c r="C301" s="333"/>
      <c r="D301" s="333"/>
      <c r="E301" s="356"/>
      <c r="F301" s="335"/>
      <c r="G301" s="383"/>
      <c r="H301" s="209"/>
      <c r="I301" s="210"/>
      <c r="J301" s="209"/>
      <c r="K301" s="211"/>
    </row>
    <row r="302" spans="2:11" x14ac:dyDescent="0.25">
      <c r="B302" s="332" t="str">
        <f>IF(ISBLANK('Serviço Público'!B21),"",'Serviço Público'!B21)</f>
        <v/>
      </c>
      <c r="C302" s="333" t="str">
        <f>IF(ISBLANK('Serviço Público'!C21),"",'Serviço Público'!C21)</f>
        <v/>
      </c>
      <c r="D302" s="333" t="str">
        <f>IF(ISBLANK('Serviço Público'!D21),"",'Serviço Público'!D21)</f>
        <v/>
      </c>
      <c r="E302" s="356" t="str">
        <f>IF(ISBLANK('Serviço Público'!H21),"",'Serviço Público'!H21)</f>
        <v/>
      </c>
      <c r="F302" s="335" t="str">
        <f>IF(ISBLANK('Serviço Público'!J21),"",'Serviço Público'!J21)</f>
        <v/>
      </c>
      <c r="G302" s="383"/>
      <c r="H302" s="209"/>
      <c r="I302" s="210"/>
      <c r="J302" s="209"/>
      <c r="K302" s="211"/>
    </row>
    <row r="303" spans="2:11" x14ac:dyDescent="0.25">
      <c r="B303" s="332" t="str">
        <f>IF(ISBLANK('Serviço Público'!B22),"",'Serviço Público'!B22)</f>
        <v/>
      </c>
      <c r="C303" s="333" t="str">
        <f>IF(ISBLANK('Serviço Público'!C22),"",'Serviço Público'!C22)</f>
        <v/>
      </c>
      <c r="D303" s="333" t="str">
        <f>IF(ISBLANK('Serviço Público'!D22),"",'Serviço Público'!D22)</f>
        <v/>
      </c>
      <c r="E303" s="356" t="str">
        <f>IF(ISBLANK('Serviço Público'!H22),"",'Serviço Público'!H22)</f>
        <v/>
      </c>
      <c r="F303" s="335" t="str">
        <f>IF(ISBLANK('Serviço Público'!J22),"",'Serviço Público'!J22)</f>
        <v/>
      </c>
      <c r="G303" s="383"/>
      <c r="H303" s="209"/>
      <c r="I303" s="210"/>
      <c r="J303" s="209"/>
      <c r="K303" s="211"/>
    </row>
    <row r="304" spans="2:11" ht="16.5" thickBot="1" x14ac:dyDescent="0.3">
      <c r="B304" s="336" t="str">
        <f>IF(ISBLANK('Serviço Público'!B23),"",'Serviço Público'!B23)</f>
        <v/>
      </c>
      <c r="C304" s="337" t="str">
        <f>IF(ISBLANK('Serviço Público'!C23),"",'Serviço Público'!C23)</f>
        <v/>
      </c>
      <c r="D304" s="337" t="str">
        <f>IF(ISBLANK('Serviço Público'!D23),"",'Serviço Público'!D23)</f>
        <v/>
      </c>
      <c r="E304" s="363" t="str">
        <f>IF(ISBLANK('Serviço Público'!H23),"",'Serviço Público'!H23)</f>
        <v/>
      </c>
      <c r="F304" s="364" t="str">
        <f>IF(ISBLANK('Serviço Público'!J23),"",'Serviço Público'!J23)</f>
        <v/>
      </c>
      <c r="G304" s="384"/>
      <c r="H304" s="212"/>
      <c r="I304" s="213"/>
      <c r="J304" s="212"/>
      <c r="K304" s="214"/>
    </row>
    <row r="305" spans="2:11" ht="21.75" thickBot="1" x14ac:dyDescent="0.3">
      <c r="B305" s="764" t="s">
        <v>71</v>
      </c>
      <c r="C305" s="765"/>
      <c r="D305" s="765"/>
      <c r="E305" s="791">
        <f>SUM(E300:E304)</f>
        <v>568000</v>
      </c>
      <c r="F305" s="792"/>
      <c r="G305" s="752" t="s">
        <v>71</v>
      </c>
      <c r="H305" s="753"/>
      <c r="I305" s="753"/>
      <c r="J305" s="753"/>
      <c r="K305" s="339">
        <f>SUM(K300:K304)</f>
        <v>0</v>
      </c>
    </row>
    <row r="306" spans="2:11" ht="21" thickBot="1" x14ac:dyDescent="0.3">
      <c r="B306" s="759" t="s">
        <v>36</v>
      </c>
      <c r="C306" s="760"/>
      <c r="D306" s="760"/>
      <c r="E306" s="760"/>
      <c r="F306" s="760"/>
      <c r="G306" s="760"/>
      <c r="H306" s="760"/>
      <c r="I306" s="760"/>
      <c r="J306" s="760"/>
      <c r="K306" s="761"/>
    </row>
    <row r="307" spans="2:11" x14ac:dyDescent="0.25">
      <c r="B307" s="762" t="s">
        <v>0</v>
      </c>
      <c r="C307" s="754" t="s">
        <v>94</v>
      </c>
      <c r="D307" s="754" t="s">
        <v>1</v>
      </c>
      <c r="E307" s="754" t="s">
        <v>95</v>
      </c>
      <c r="F307" s="768" t="s">
        <v>5</v>
      </c>
      <c r="G307" s="756" t="s">
        <v>89</v>
      </c>
      <c r="H307" s="757"/>
      <c r="I307" s="757"/>
      <c r="J307" s="757"/>
      <c r="K307" s="758"/>
    </row>
    <row r="308" spans="2:11" ht="30" x14ac:dyDescent="0.25">
      <c r="B308" s="763"/>
      <c r="C308" s="755"/>
      <c r="D308" s="755"/>
      <c r="E308" s="755"/>
      <c r="F308" s="769"/>
      <c r="G308" s="328" t="s">
        <v>96</v>
      </c>
      <c r="H308" s="329" t="s">
        <v>86</v>
      </c>
      <c r="I308" s="329" t="s">
        <v>97</v>
      </c>
      <c r="J308" s="329" t="s">
        <v>87</v>
      </c>
      <c r="K308" s="330" t="s">
        <v>88</v>
      </c>
    </row>
    <row r="309" spans="2:11" x14ac:dyDescent="0.25">
      <c r="B309" s="332" t="s">
        <v>139</v>
      </c>
      <c r="C309" s="333">
        <v>297495</v>
      </c>
      <c r="D309" s="333" t="s">
        <v>570</v>
      </c>
      <c r="E309" s="356">
        <v>24250</v>
      </c>
      <c r="F309" s="335">
        <v>45850</v>
      </c>
      <c r="G309" s="383"/>
      <c r="H309" s="209"/>
      <c r="I309" s="210"/>
      <c r="J309" s="209"/>
      <c r="K309" s="211"/>
    </row>
    <row r="310" spans="2:11" x14ac:dyDescent="0.25">
      <c r="B310" s="332"/>
      <c r="C310" s="333"/>
      <c r="D310" s="333"/>
      <c r="E310" s="356"/>
      <c r="F310" s="335"/>
      <c r="G310" s="383"/>
      <c r="H310" s="209"/>
      <c r="I310" s="210"/>
      <c r="J310" s="209"/>
      <c r="K310" s="211"/>
    </row>
    <row r="311" spans="2:11" x14ac:dyDescent="0.25">
      <c r="B311" s="332"/>
      <c r="C311" s="333"/>
      <c r="D311" s="333"/>
      <c r="E311" s="356"/>
      <c r="F311" s="335"/>
      <c r="G311" s="383"/>
      <c r="H311" s="209"/>
      <c r="I311" s="210"/>
      <c r="J311" s="209"/>
      <c r="K311" s="211"/>
    </row>
    <row r="312" spans="2:11" x14ac:dyDescent="0.25">
      <c r="B312" s="332" t="str">
        <f>IF(ISBLANK(Anuidade!B22),"",Anuidade!B22)</f>
        <v/>
      </c>
      <c r="C312" s="333" t="str">
        <f>IF(ISBLANK(Anuidade!C22),"",Anuidade!C22)</f>
        <v/>
      </c>
      <c r="D312" s="333" t="str">
        <f>IF(ISBLANK(Anuidade!D22),"",Anuidade!D22)</f>
        <v/>
      </c>
      <c r="E312" s="356" t="str">
        <f>IF(ISBLANK(Anuidade!H22),"",Anuidade!H22)</f>
        <v/>
      </c>
      <c r="F312" s="335" t="str">
        <f>IF(ISBLANK(Anuidade!J22),"",Anuidade!J22)</f>
        <v/>
      </c>
      <c r="G312" s="383"/>
      <c r="H312" s="209"/>
      <c r="I312" s="210"/>
      <c r="J312" s="209"/>
      <c r="K312" s="211"/>
    </row>
    <row r="313" spans="2:11" ht="16.5" thickBot="1" x14ac:dyDescent="0.3">
      <c r="B313" s="336" t="str">
        <f>IF(ISBLANK(Anuidade!B23),"",Anuidade!B23)</f>
        <v/>
      </c>
      <c r="C313" s="337" t="str">
        <f>IF(ISBLANK(Anuidade!C23),"",Anuidade!C23)</f>
        <v/>
      </c>
      <c r="D313" s="337" t="str">
        <f>IF(ISBLANK(Anuidade!D23),"",Anuidade!D23)</f>
        <v/>
      </c>
      <c r="E313" s="363" t="str">
        <f>IF(ISBLANK(Anuidade!H23),"",Anuidade!H23)</f>
        <v/>
      </c>
      <c r="F313" s="364" t="str">
        <f>IF(ISBLANK(Anuidade!J23),"",Anuidade!J23)</f>
        <v/>
      </c>
      <c r="G313" s="384"/>
      <c r="H313" s="212"/>
      <c r="I313" s="213"/>
      <c r="J313" s="212"/>
      <c r="K313" s="214"/>
    </row>
    <row r="314" spans="2:11" ht="21.75" thickBot="1" x14ac:dyDescent="0.3">
      <c r="B314" s="764" t="s">
        <v>72</v>
      </c>
      <c r="C314" s="765"/>
      <c r="D314" s="765"/>
      <c r="E314" s="791">
        <f>SUM(E309:E313)</f>
        <v>24250</v>
      </c>
      <c r="F314" s="792"/>
      <c r="G314" s="752" t="s">
        <v>72</v>
      </c>
      <c r="H314" s="753"/>
      <c r="I314" s="753"/>
      <c r="J314" s="753"/>
      <c r="K314" s="339">
        <f>SUM(K309:K313)</f>
        <v>0</v>
      </c>
    </row>
  </sheetData>
  <sheetProtection selectLockedCells="1"/>
  <mergeCells count="226">
    <mergeCell ref="B298:B299"/>
    <mergeCell ref="C298:C299"/>
    <mergeCell ref="D298:D299"/>
    <mergeCell ref="E298:E299"/>
    <mergeCell ref="F298:F299"/>
    <mergeCell ref="G298:K298"/>
    <mergeCell ref="B281:K281"/>
    <mergeCell ref="B282:B283"/>
    <mergeCell ref="C282:C283"/>
    <mergeCell ref="D282:D283"/>
    <mergeCell ref="E282:E283"/>
    <mergeCell ref="F282:F283"/>
    <mergeCell ref="G282:K282"/>
    <mergeCell ref="B296:D296"/>
    <mergeCell ref="E296:F296"/>
    <mergeCell ref="G296:J296"/>
    <mergeCell ref="B297:K297"/>
    <mergeCell ref="B314:D314"/>
    <mergeCell ref="E314:F314"/>
    <mergeCell ref="G314:J314"/>
    <mergeCell ref="B305:D305"/>
    <mergeCell ref="E305:F305"/>
    <mergeCell ref="G305:J305"/>
    <mergeCell ref="B306:K306"/>
    <mergeCell ref="B307:B308"/>
    <mergeCell ref="C307:C308"/>
    <mergeCell ref="D307:D308"/>
    <mergeCell ref="E307:E308"/>
    <mergeCell ref="F307:F308"/>
    <mergeCell ref="G307:K307"/>
    <mergeCell ref="B272:K272"/>
    <mergeCell ref="B273:B274"/>
    <mergeCell ref="C273:C274"/>
    <mergeCell ref="D273:D274"/>
    <mergeCell ref="E273:E274"/>
    <mergeCell ref="F273:F274"/>
    <mergeCell ref="G273:K273"/>
    <mergeCell ref="B280:D280"/>
    <mergeCell ref="E280:F280"/>
    <mergeCell ref="G280:J280"/>
    <mergeCell ref="B250:K250"/>
    <mergeCell ref="B251:B252"/>
    <mergeCell ref="C251:C252"/>
    <mergeCell ref="D251:D252"/>
    <mergeCell ref="E251:E252"/>
    <mergeCell ref="F251:F252"/>
    <mergeCell ref="G251:K251"/>
    <mergeCell ref="B271:D271"/>
    <mergeCell ref="E271:F271"/>
    <mergeCell ref="G271:J271"/>
    <mergeCell ref="B241:K241"/>
    <mergeCell ref="B242:B243"/>
    <mergeCell ref="C242:C243"/>
    <mergeCell ref="D242:D243"/>
    <mergeCell ref="E242:E243"/>
    <mergeCell ref="F242:F243"/>
    <mergeCell ref="G242:K242"/>
    <mergeCell ref="B249:D249"/>
    <mergeCell ref="E249:F249"/>
    <mergeCell ref="G249:J249"/>
    <mergeCell ref="B225:K225"/>
    <mergeCell ref="B226:B227"/>
    <mergeCell ref="C226:C227"/>
    <mergeCell ref="D226:D227"/>
    <mergeCell ref="E226:E227"/>
    <mergeCell ref="F226:F227"/>
    <mergeCell ref="G226:K226"/>
    <mergeCell ref="B240:D240"/>
    <mergeCell ref="E240:F240"/>
    <mergeCell ref="G240:J240"/>
    <mergeCell ref="B216:K216"/>
    <mergeCell ref="B217:B218"/>
    <mergeCell ref="C217:C218"/>
    <mergeCell ref="D217:D218"/>
    <mergeCell ref="E217:E218"/>
    <mergeCell ref="F217:F218"/>
    <mergeCell ref="G217:K217"/>
    <mergeCell ref="B224:D224"/>
    <mergeCell ref="E224:F224"/>
    <mergeCell ref="G224:J224"/>
    <mergeCell ref="B201:K201"/>
    <mergeCell ref="B202:B203"/>
    <mergeCell ref="C202:C203"/>
    <mergeCell ref="D202:D203"/>
    <mergeCell ref="E202:E203"/>
    <mergeCell ref="F202:F203"/>
    <mergeCell ref="G202:K202"/>
    <mergeCell ref="B215:D215"/>
    <mergeCell ref="E215:F215"/>
    <mergeCell ref="G215:J215"/>
    <mergeCell ref="B186:K186"/>
    <mergeCell ref="B187:B188"/>
    <mergeCell ref="C187:C188"/>
    <mergeCell ref="D187:D188"/>
    <mergeCell ref="E187:E188"/>
    <mergeCell ref="F187:F188"/>
    <mergeCell ref="G187:K187"/>
    <mergeCell ref="B200:D200"/>
    <mergeCell ref="E200:F200"/>
    <mergeCell ref="G200:J200"/>
    <mergeCell ref="B152:K152"/>
    <mergeCell ref="B153:B154"/>
    <mergeCell ref="C153:C154"/>
    <mergeCell ref="D153:D154"/>
    <mergeCell ref="E153:E154"/>
    <mergeCell ref="F153:F154"/>
    <mergeCell ref="G153:K153"/>
    <mergeCell ref="B185:D185"/>
    <mergeCell ref="E185:F185"/>
    <mergeCell ref="G185:J185"/>
    <mergeCell ref="B143:K143"/>
    <mergeCell ref="B144:B145"/>
    <mergeCell ref="C144:C145"/>
    <mergeCell ref="D144:D145"/>
    <mergeCell ref="E144:E145"/>
    <mergeCell ref="F144:F145"/>
    <mergeCell ref="G144:K144"/>
    <mergeCell ref="B151:D151"/>
    <mergeCell ref="E151:F151"/>
    <mergeCell ref="G151:J151"/>
    <mergeCell ref="B134:K134"/>
    <mergeCell ref="B135:B136"/>
    <mergeCell ref="C135:C136"/>
    <mergeCell ref="D135:D136"/>
    <mergeCell ref="E135:E136"/>
    <mergeCell ref="F135:F136"/>
    <mergeCell ref="G135:K135"/>
    <mergeCell ref="B142:D142"/>
    <mergeCell ref="E142:F142"/>
    <mergeCell ref="G142:J142"/>
    <mergeCell ref="B125:K125"/>
    <mergeCell ref="B126:B127"/>
    <mergeCell ref="C126:C127"/>
    <mergeCell ref="D126:D127"/>
    <mergeCell ref="E126:E127"/>
    <mergeCell ref="F126:F127"/>
    <mergeCell ref="G126:K126"/>
    <mergeCell ref="B133:D133"/>
    <mergeCell ref="E133:F133"/>
    <mergeCell ref="G133:J133"/>
    <mergeCell ref="B112:K112"/>
    <mergeCell ref="B113:B114"/>
    <mergeCell ref="C113:C114"/>
    <mergeCell ref="D113:D114"/>
    <mergeCell ref="E113:E114"/>
    <mergeCell ref="F113:F114"/>
    <mergeCell ref="G113:K113"/>
    <mergeCell ref="B124:D124"/>
    <mergeCell ref="E124:F124"/>
    <mergeCell ref="G124:J124"/>
    <mergeCell ref="B103:K103"/>
    <mergeCell ref="B104:B105"/>
    <mergeCell ref="C104:C105"/>
    <mergeCell ref="D104:D105"/>
    <mergeCell ref="E104:E105"/>
    <mergeCell ref="F104:F105"/>
    <mergeCell ref="G104:K104"/>
    <mergeCell ref="B111:D111"/>
    <mergeCell ref="E111:F111"/>
    <mergeCell ref="G111:J111"/>
    <mergeCell ref="B94:K94"/>
    <mergeCell ref="B95:B96"/>
    <mergeCell ref="C95:C96"/>
    <mergeCell ref="D95:D96"/>
    <mergeCell ref="E95:E96"/>
    <mergeCell ref="F95:F96"/>
    <mergeCell ref="G95:K95"/>
    <mergeCell ref="B102:D102"/>
    <mergeCell ref="E102:F102"/>
    <mergeCell ref="G102:J102"/>
    <mergeCell ref="B85:K85"/>
    <mergeCell ref="B86:B87"/>
    <mergeCell ref="C86:C87"/>
    <mergeCell ref="D86:D87"/>
    <mergeCell ref="E86:E87"/>
    <mergeCell ref="F86:F87"/>
    <mergeCell ref="G86:K86"/>
    <mergeCell ref="B93:D93"/>
    <mergeCell ref="E93:F93"/>
    <mergeCell ref="G93:J93"/>
    <mergeCell ref="B53:K53"/>
    <mergeCell ref="B54:B55"/>
    <mergeCell ref="C54:C55"/>
    <mergeCell ref="D54:D55"/>
    <mergeCell ref="E54:E55"/>
    <mergeCell ref="F54:F55"/>
    <mergeCell ref="G54:K54"/>
    <mergeCell ref="B84:D84"/>
    <mergeCell ref="E84:F84"/>
    <mergeCell ref="G84:J84"/>
    <mergeCell ref="K56:K78"/>
    <mergeCell ref="J56:J78"/>
    <mergeCell ref="I56:I78"/>
    <mergeCell ref="H56:H78"/>
    <mergeCell ref="G56:G78"/>
    <mergeCell ref="B34:K34"/>
    <mergeCell ref="B35:B36"/>
    <mergeCell ref="C35:C36"/>
    <mergeCell ref="D35:D36"/>
    <mergeCell ref="E35:E36"/>
    <mergeCell ref="F35:F36"/>
    <mergeCell ref="G35:K35"/>
    <mergeCell ref="B52:D52"/>
    <mergeCell ref="E52:F52"/>
    <mergeCell ref="G52:J52"/>
    <mergeCell ref="B2:K2"/>
    <mergeCell ref="B3:K3"/>
    <mergeCell ref="B4:B5"/>
    <mergeCell ref="C4:C5"/>
    <mergeCell ref="D4:D5"/>
    <mergeCell ref="E4:E5"/>
    <mergeCell ref="F4:F5"/>
    <mergeCell ref="G4:K4"/>
    <mergeCell ref="B16:D16"/>
    <mergeCell ref="E16:F16"/>
    <mergeCell ref="G16:J16"/>
    <mergeCell ref="B17:K17"/>
    <mergeCell ref="B18:B19"/>
    <mergeCell ref="C18:C19"/>
    <mergeCell ref="D18:D19"/>
    <mergeCell ref="E18:E19"/>
    <mergeCell ref="F18:F19"/>
    <mergeCell ref="G18:K18"/>
    <mergeCell ref="B33:D33"/>
    <mergeCell ref="E33:F33"/>
    <mergeCell ref="G33:J33"/>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6"/>
  <sheetViews>
    <sheetView showGridLines="0" zoomScale="90" zoomScaleNormal="90" workbookViewId="0">
      <selection activeCell="D323" sqref="D323"/>
    </sheetView>
  </sheetViews>
  <sheetFormatPr defaultRowHeight="15.75" x14ac:dyDescent="0.25"/>
  <cols>
    <col min="1" max="1" width="3.7109375" style="326" customWidth="1"/>
    <col min="2" max="3" width="28.7109375" style="326" customWidth="1"/>
    <col min="4" max="4" width="60.7109375" style="326" customWidth="1"/>
    <col min="5" max="5" width="26.7109375" style="326" customWidth="1"/>
    <col min="6" max="6" width="23.7109375" style="326" customWidth="1"/>
    <col min="7" max="7" width="23.7109375" style="326" hidden="1" customWidth="1"/>
    <col min="8" max="10" width="23.7109375" style="327" hidden="1" customWidth="1"/>
    <col min="11" max="11" width="26.7109375" style="327" hidden="1" customWidth="1"/>
    <col min="12" max="12" width="11.28515625" style="326" customWidth="1"/>
    <col min="13" max="16384" width="9.140625" style="326"/>
  </cols>
  <sheetData>
    <row r="1" spans="2:12" ht="19.5" thickBot="1" x14ac:dyDescent="0.3">
      <c r="B1" s="405" t="s">
        <v>109</v>
      </c>
      <c r="C1" s="405" t="s">
        <v>110</v>
      </c>
    </row>
    <row r="2" spans="2:12" ht="21" thickBot="1" x14ac:dyDescent="0.3">
      <c r="B2" s="759" t="s">
        <v>44</v>
      </c>
      <c r="C2" s="760"/>
      <c r="D2" s="760"/>
      <c r="E2" s="760"/>
      <c r="F2" s="760"/>
      <c r="G2" s="760"/>
      <c r="H2" s="760"/>
      <c r="I2" s="760"/>
      <c r="J2" s="760"/>
      <c r="K2" s="761"/>
    </row>
    <row r="3" spans="2:12" ht="21" thickBot="1" x14ac:dyDescent="0.3">
      <c r="B3" s="772" t="s">
        <v>38</v>
      </c>
      <c r="C3" s="773"/>
      <c r="D3" s="773"/>
      <c r="E3" s="773"/>
      <c r="F3" s="773"/>
      <c r="G3" s="773"/>
      <c r="H3" s="773"/>
      <c r="I3" s="773"/>
      <c r="J3" s="773"/>
      <c r="K3" s="774"/>
    </row>
    <row r="4" spans="2:12" x14ac:dyDescent="0.25">
      <c r="B4" s="762" t="s">
        <v>0</v>
      </c>
      <c r="C4" s="754" t="s">
        <v>94</v>
      </c>
      <c r="D4" s="754" t="s">
        <v>1</v>
      </c>
      <c r="E4" s="754" t="s">
        <v>95</v>
      </c>
      <c r="F4" s="768" t="s">
        <v>5</v>
      </c>
      <c r="G4" s="756" t="s">
        <v>89</v>
      </c>
      <c r="H4" s="757"/>
      <c r="I4" s="757"/>
      <c r="J4" s="757"/>
      <c r="K4" s="758"/>
    </row>
    <row r="5" spans="2:12" ht="30" x14ac:dyDescent="0.25">
      <c r="B5" s="763"/>
      <c r="C5" s="755"/>
      <c r="D5" s="755"/>
      <c r="E5" s="755"/>
      <c r="F5" s="769"/>
      <c r="G5" s="328" t="s">
        <v>96</v>
      </c>
      <c r="H5" s="329" t="s">
        <v>86</v>
      </c>
      <c r="I5" s="329" t="s">
        <v>97</v>
      </c>
      <c r="J5" s="329" t="s">
        <v>87</v>
      </c>
      <c r="K5" s="330" t="s">
        <v>88</v>
      </c>
      <c r="L5" s="331"/>
    </row>
    <row r="6" spans="2:12" ht="45" x14ac:dyDescent="0.25">
      <c r="B6" s="332" t="s">
        <v>113</v>
      </c>
      <c r="C6" s="333">
        <v>286898</v>
      </c>
      <c r="D6" s="333" t="s">
        <v>185</v>
      </c>
      <c r="E6" s="334">
        <v>733259.13</v>
      </c>
      <c r="F6" s="335">
        <v>46000</v>
      </c>
      <c r="G6" s="536"/>
      <c r="H6" s="209"/>
      <c r="I6" s="537"/>
      <c r="J6" s="209"/>
      <c r="K6" s="211"/>
      <c r="L6" s="331"/>
    </row>
    <row r="7" spans="2:12" ht="75" x14ac:dyDescent="0.25">
      <c r="B7" s="332" t="s">
        <v>113</v>
      </c>
      <c r="C7" s="333">
        <v>284152</v>
      </c>
      <c r="D7" s="333" t="s">
        <v>115</v>
      </c>
      <c r="E7" s="334">
        <v>1045993.37</v>
      </c>
      <c r="F7" s="335">
        <v>46000</v>
      </c>
      <c r="G7" s="536"/>
      <c r="H7" s="209"/>
      <c r="I7" s="539"/>
      <c r="J7" s="209"/>
      <c r="K7" s="211"/>
      <c r="L7" s="331"/>
    </row>
    <row r="8" spans="2:12" x14ac:dyDescent="0.25">
      <c r="B8" s="332"/>
      <c r="C8" s="333"/>
      <c r="D8" s="333"/>
      <c r="E8" s="334"/>
      <c r="F8" s="335"/>
      <c r="G8" s="527"/>
      <c r="H8" s="209"/>
      <c r="I8" s="532"/>
      <c r="J8" s="209"/>
      <c r="K8" s="211"/>
    </row>
    <row r="9" spans="2:12" x14ac:dyDescent="0.25">
      <c r="B9" s="332"/>
      <c r="C9" s="333"/>
      <c r="D9" s="333"/>
      <c r="E9" s="334"/>
      <c r="F9" s="335"/>
      <c r="G9" s="383"/>
      <c r="H9" s="209"/>
      <c r="I9" s="210"/>
      <c r="J9" s="209"/>
      <c r="K9" s="211"/>
    </row>
    <row r="10" spans="2:12" x14ac:dyDescent="0.25">
      <c r="B10" s="332" t="str">
        <f>IF(ISBLANK(Terceirização!B45),"",Terceirização!B45)</f>
        <v/>
      </c>
      <c r="C10" s="333" t="str">
        <f>IF(ISBLANK(Terceirização!C45),"",Terceirização!C45)</f>
        <v/>
      </c>
      <c r="D10" s="333" t="str">
        <f>IF(ISBLANK(Terceirização!D45),"",Terceirização!D45)</f>
        <v/>
      </c>
      <c r="E10" s="334" t="str">
        <f>IF(ISBLANK(Terceirização!I45),"",Terceirização!I45)</f>
        <v/>
      </c>
      <c r="F10" s="335" t="str">
        <f>IF(ISBLANK(Terceirização!J45),"",Terceirização!J45)</f>
        <v/>
      </c>
      <c r="G10" s="383"/>
      <c r="H10" s="209"/>
      <c r="I10" s="210"/>
      <c r="J10" s="209"/>
      <c r="K10" s="211"/>
    </row>
    <row r="11" spans="2:12" x14ac:dyDescent="0.25">
      <c r="B11" s="332" t="str">
        <f>IF(ISBLANK(Terceirização!B46),"",Terceirização!B46)</f>
        <v/>
      </c>
      <c r="C11" s="333" t="str">
        <f>IF(ISBLANK(Terceirização!C46),"",Terceirização!C46)</f>
        <v/>
      </c>
      <c r="D11" s="333" t="str">
        <f>IF(ISBLANK(Terceirização!D46),"",Terceirização!D46)</f>
        <v/>
      </c>
      <c r="E11" s="334" t="str">
        <f>IF(ISBLANK(Terceirização!I46),"",Terceirização!I46)</f>
        <v/>
      </c>
      <c r="F11" s="335" t="str">
        <f>IF(ISBLANK(Terceirização!J46),"",Terceirização!J46)</f>
        <v/>
      </c>
      <c r="G11" s="383"/>
      <c r="H11" s="209"/>
      <c r="I11" s="210"/>
      <c r="J11" s="209"/>
      <c r="K11" s="211"/>
    </row>
    <row r="12" spans="2:12" x14ac:dyDescent="0.25">
      <c r="B12" s="332" t="str">
        <f>IF(ISBLANK(Terceirização!B47),"",Terceirização!B47)</f>
        <v/>
      </c>
      <c r="C12" s="333" t="str">
        <f>IF(ISBLANK(Terceirização!C47),"",Terceirização!C47)</f>
        <v/>
      </c>
      <c r="D12" s="333" t="str">
        <f>IF(ISBLANK(Terceirização!D47),"",Terceirização!D47)</f>
        <v/>
      </c>
      <c r="E12" s="334" t="str">
        <f>IF(ISBLANK(Terceirização!I47),"",Terceirização!I47)</f>
        <v/>
      </c>
      <c r="F12" s="335" t="str">
        <f>IF(ISBLANK(Terceirização!J47),"",Terceirização!J47)</f>
        <v/>
      </c>
      <c r="G12" s="383"/>
      <c r="H12" s="209"/>
      <c r="I12" s="210"/>
      <c r="J12" s="209"/>
      <c r="K12" s="211"/>
    </row>
    <row r="13" spans="2:12" x14ac:dyDescent="0.25">
      <c r="B13" s="332" t="str">
        <f>IF(ISBLANK(Terceirização!B48),"",Terceirização!B48)</f>
        <v/>
      </c>
      <c r="C13" s="333" t="str">
        <f>IF(ISBLANK(Terceirização!C48),"",Terceirização!C48)</f>
        <v/>
      </c>
      <c r="D13" s="333" t="str">
        <f>IF(ISBLANK(Terceirização!D48),"",Terceirização!D48)</f>
        <v/>
      </c>
      <c r="E13" s="334" t="str">
        <f>IF(ISBLANK(Terceirização!I48),"",Terceirização!I48)</f>
        <v/>
      </c>
      <c r="F13" s="335" t="str">
        <f>IF(ISBLANK(Terceirização!J48),"",Terceirização!J48)</f>
        <v/>
      </c>
      <c r="G13" s="383"/>
      <c r="H13" s="209"/>
      <c r="I13" s="210"/>
      <c r="J13" s="209"/>
      <c r="K13" s="211"/>
    </row>
    <row r="14" spans="2:12" x14ac:dyDescent="0.25">
      <c r="B14" s="332" t="str">
        <f>IF(ISBLANK(Terceirização!B49),"",Terceirização!B49)</f>
        <v/>
      </c>
      <c r="C14" s="333" t="str">
        <f>IF(ISBLANK(Terceirização!C49),"",Terceirização!C49)</f>
        <v/>
      </c>
      <c r="D14" s="333" t="str">
        <f>IF(ISBLANK(Terceirização!D49),"",Terceirização!D49)</f>
        <v/>
      </c>
      <c r="E14" s="334" t="str">
        <f>IF(ISBLANK(Terceirização!I49),"",Terceirização!I49)</f>
        <v/>
      </c>
      <c r="F14" s="335" t="str">
        <f>IF(ISBLANK(Terceirização!J49),"",Terceirização!J49)</f>
        <v/>
      </c>
      <c r="G14" s="383"/>
      <c r="H14" s="209"/>
      <c r="I14" s="210"/>
      <c r="J14" s="209"/>
      <c r="K14" s="211"/>
    </row>
    <row r="15" spans="2:12" ht="16.5" thickBot="1" x14ac:dyDescent="0.3">
      <c r="B15" s="336" t="str">
        <f>IF(ISBLANK(Terceirização!B50),"",Terceirização!B50)</f>
        <v/>
      </c>
      <c r="C15" s="337" t="str">
        <f>IF(ISBLANK(Terceirização!C50),"",Terceirização!C50)</f>
        <v/>
      </c>
      <c r="D15" s="337" t="str">
        <f>IF(ISBLANK(Terceirização!D50),"",Terceirização!D50)</f>
        <v/>
      </c>
      <c r="E15" s="338" t="str">
        <f>IF(ISBLANK(Terceirização!I50),"",Terceirização!I50)</f>
        <v/>
      </c>
      <c r="F15" s="364" t="str">
        <f>IF(ISBLANK(Terceirização!J50),"",Terceirização!J50)</f>
        <v/>
      </c>
      <c r="G15" s="384"/>
      <c r="H15" s="212"/>
      <c r="I15" s="213"/>
      <c r="J15" s="212"/>
      <c r="K15" s="214"/>
    </row>
    <row r="16" spans="2:12" ht="21.75" thickBot="1" x14ac:dyDescent="0.3">
      <c r="B16" s="764" t="s">
        <v>49</v>
      </c>
      <c r="C16" s="765"/>
      <c r="D16" s="765"/>
      <c r="E16" s="793">
        <f>SUM(E6:E15)</f>
        <v>1779252.5</v>
      </c>
      <c r="F16" s="794"/>
      <c r="G16" s="766" t="s">
        <v>49</v>
      </c>
      <c r="H16" s="767"/>
      <c r="I16" s="767"/>
      <c r="J16" s="767"/>
      <c r="K16" s="339">
        <f>SUM(K6:K15)</f>
        <v>0</v>
      </c>
    </row>
    <row r="17" spans="2:11" ht="21" thickBot="1" x14ac:dyDescent="0.3">
      <c r="B17" s="759" t="s">
        <v>48</v>
      </c>
      <c r="C17" s="760"/>
      <c r="D17" s="760"/>
      <c r="E17" s="760"/>
      <c r="F17" s="760"/>
      <c r="G17" s="760"/>
      <c r="H17" s="760"/>
      <c r="I17" s="760"/>
      <c r="J17" s="760"/>
      <c r="K17" s="761"/>
    </row>
    <row r="18" spans="2:11" x14ac:dyDescent="0.25">
      <c r="B18" s="762" t="s">
        <v>0</v>
      </c>
      <c r="C18" s="754" t="s">
        <v>94</v>
      </c>
      <c r="D18" s="754" t="s">
        <v>1</v>
      </c>
      <c r="E18" s="754" t="s">
        <v>95</v>
      </c>
      <c r="F18" s="768" t="s">
        <v>5</v>
      </c>
      <c r="G18" s="756" t="s">
        <v>89</v>
      </c>
      <c r="H18" s="757"/>
      <c r="I18" s="757"/>
      <c r="J18" s="757"/>
      <c r="K18" s="758"/>
    </row>
    <row r="19" spans="2:11" ht="30" x14ac:dyDescent="0.25">
      <c r="B19" s="763"/>
      <c r="C19" s="755"/>
      <c r="D19" s="755"/>
      <c r="E19" s="755"/>
      <c r="F19" s="769"/>
      <c r="G19" s="546" t="s">
        <v>96</v>
      </c>
      <c r="H19" s="547" t="s">
        <v>86</v>
      </c>
      <c r="I19" s="547" t="s">
        <v>97</v>
      </c>
      <c r="J19" s="547" t="s">
        <v>87</v>
      </c>
      <c r="K19" s="330" t="s">
        <v>88</v>
      </c>
    </row>
    <row r="20" spans="2:11" ht="60" x14ac:dyDescent="0.25">
      <c r="B20" s="340" t="s">
        <v>118</v>
      </c>
      <c r="C20" s="341">
        <v>289277</v>
      </c>
      <c r="D20" s="341" t="s">
        <v>266</v>
      </c>
      <c r="E20" s="343">
        <v>213537.55</v>
      </c>
      <c r="F20" s="344">
        <v>46362</v>
      </c>
      <c r="G20" s="536"/>
      <c r="H20" s="209"/>
      <c r="I20" s="537"/>
      <c r="J20" s="209"/>
      <c r="K20" s="211"/>
    </row>
    <row r="21" spans="2:11" ht="45" x14ac:dyDescent="0.25">
      <c r="B21" s="340" t="s">
        <v>118</v>
      </c>
      <c r="C21" s="341">
        <v>303284</v>
      </c>
      <c r="D21" s="341" t="s">
        <v>364</v>
      </c>
      <c r="E21" s="343">
        <v>1273362</v>
      </c>
      <c r="F21" s="344">
        <v>45995</v>
      </c>
      <c r="G21" s="536"/>
      <c r="H21" s="209"/>
      <c r="I21" s="537"/>
      <c r="J21" s="209"/>
      <c r="K21" s="211"/>
    </row>
    <row r="22" spans="2:11" ht="45" x14ac:dyDescent="0.25">
      <c r="B22" s="340" t="s">
        <v>116</v>
      </c>
      <c r="C22" s="341">
        <v>290085</v>
      </c>
      <c r="D22" s="341" t="s">
        <v>303</v>
      </c>
      <c r="E22" s="343">
        <v>226835.88</v>
      </c>
      <c r="F22" s="344">
        <v>45997</v>
      </c>
      <c r="G22" s="536"/>
      <c r="H22" s="209"/>
      <c r="I22" s="537"/>
      <c r="J22" s="209"/>
      <c r="K22" s="211"/>
    </row>
    <row r="23" spans="2:11" ht="60" x14ac:dyDescent="0.25">
      <c r="B23" s="340" t="s">
        <v>118</v>
      </c>
      <c r="C23" s="341">
        <v>289286</v>
      </c>
      <c r="D23" s="341" t="s">
        <v>265</v>
      </c>
      <c r="E23" s="343">
        <v>194108.06</v>
      </c>
      <c r="F23" s="344">
        <v>46003</v>
      </c>
      <c r="G23" s="536"/>
      <c r="H23" s="209"/>
      <c r="I23" s="537"/>
      <c r="J23" s="209"/>
      <c r="K23" s="211"/>
    </row>
    <row r="24" spans="2:11" ht="60" x14ac:dyDescent="0.25">
      <c r="B24" s="340" t="s">
        <v>118</v>
      </c>
      <c r="C24" s="341">
        <v>290379</v>
      </c>
      <c r="D24" s="341" t="s">
        <v>324</v>
      </c>
      <c r="E24" s="343">
        <v>552632.6</v>
      </c>
      <c r="F24" s="344">
        <v>46022</v>
      </c>
      <c r="G24" s="536"/>
      <c r="H24" s="209"/>
      <c r="I24" s="537"/>
      <c r="J24" s="209"/>
      <c r="K24" s="211"/>
    </row>
    <row r="25" spans="2:11" ht="90" x14ac:dyDescent="0.25">
      <c r="B25" s="340" t="s">
        <v>118</v>
      </c>
      <c r="C25" s="341">
        <v>303226</v>
      </c>
      <c r="D25" s="341" t="s">
        <v>697</v>
      </c>
      <c r="E25" s="343">
        <v>540000</v>
      </c>
      <c r="F25" s="344">
        <v>45933</v>
      </c>
      <c r="G25" s="536"/>
      <c r="H25" s="209"/>
      <c r="I25" s="537"/>
      <c r="J25" s="209"/>
      <c r="K25" s="211"/>
    </row>
    <row r="26" spans="2:11" ht="30" x14ac:dyDescent="0.25">
      <c r="B26" s="340" t="s">
        <v>118</v>
      </c>
      <c r="C26" s="341">
        <v>293658</v>
      </c>
      <c r="D26" s="341" t="s">
        <v>261</v>
      </c>
      <c r="E26" s="343">
        <v>128459.14</v>
      </c>
      <c r="F26" s="344">
        <v>46006</v>
      </c>
      <c r="G26" s="536"/>
      <c r="H26" s="209"/>
      <c r="I26" s="537"/>
      <c r="J26" s="209"/>
      <c r="K26" s="211"/>
    </row>
    <row r="27" spans="2:11" ht="45" x14ac:dyDescent="0.25">
      <c r="B27" s="340" t="s">
        <v>118</v>
      </c>
      <c r="C27" s="341">
        <v>289861</v>
      </c>
      <c r="D27" s="341" t="s">
        <v>295</v>
      </c>
      <c r="E27" s="343">
        <v>432067.59</v>
      </c>
      <c r="F27" s="344">
        <v>46010</v>
      </c>
      <c r="G27" s="536"/>
      <c r="H27" s="209"/>
      <c r="I27" s="537"/>
      <c r="J27" s="209"/>
      <c r="K27" s="211"/>
    </row>
    <row r="28" spans="2:11" ht="90" x14ac:dyDescent="0.25">
      <c r="B28" s="340" t="s">
        <v>118</v>
      </c>
      <c r="C28" s="341">
        <v>290342</v>
      </c>
      <c r="D28" s="341" t="s">
        <v>321</v>
      </c>
      <c r="E28" s="343">
        <v>127721.78</v>
      </c>
      <c r="F28" s="344">
        <v>46022</v>
      </c>
      <c r="G28" s="536"/>
      <c r="H28" s="209"/>
      <c r="I28" s="537"/>
      <c r="J28" s="209"/>
      <c r="K28" s="211"/>
    </row>
    <row r="29" spans="2:11" ht="45" x14ac:dyDescent="0.25">
      <c r="B29" s="340" t="s">
        <v>116</v>
      </c>
      <c r="C29" s="341">
        <v>290412</v>
      </c>
      <c r="D29" s="341" t="s">
        <v>332</v>
      </c>
      <c r="E29" s="343">
        <v>304087.92</v>
      </c>
      <c r="F29" s="344">
        <v>46022</v>
      </c>
      <c r="G29" s="536"/>
      <c r="H29" s="209"/>
      <c r="I29" s="537"/>
      <c r="J29" s="209"/>
      <c r="K29" s="211"/>
    </row>
    <row r="30" spans="2:11" ht="105" x14ac:dyDescent="0.25">
      <c r="B30" s="340" t="s">
        <v>118</v>
      </c>
      <c r="C30" s="341">
        <v>290433</v>
      </c>
      <c r="D30" s="341" t="s">
        <v>120</v>
      </c>
      <c r="E30" s="343">
        <v>901347.03</v>
      </c>
      <c r="F30" s="344">
        <v>46022</v>
      </c>
      <c r="G30" s="536"/>
      <c r="H30" s="209"/>
      <c r="I30" s="537"/>
      <c r="J30" s="209"/>
      <c r="K30" s="211"/>
    </row>
    <row r="31" spans="2:11" ht="60" x14ac:dyDescent="0.25">
      <c r="B31" s="340" t="s">
        <v>118</v>
      </c>
      <c r="C31" s="341">
        <v>290470</v>
      </c>
      <c r="D31" s="341" t="s">
        <v>122</v>
      </c>
      <c r="E31" s="343">
        <v>727811.81</v>
      </c>
      <c r="F31" s="344">
        <v>46022</v>
      </c>
      <c r="G31" s="536"/>
      <c r="H31" s="209"/>
      <c r="I31" s="537"/>
      <c r="J31" s="209"/>
      <c r="K31" s="211"/>
    </row>
    <row r="32" spans="2:11" ht="75" x14ac:dyDescent="0.25">
      <c r="B32" s="340" t="s">
        <v>118</v>
      </c>
      <c r="C32" s="341">
        <v>290081</v>
      </c>
      <c r="D32" s="341" t="s">
        <v>301</v>
      </c>
      <c r="E32" s="343">
        <v>421639.93</v>
      </c>
      <c r="F32" s="344">
        <v>46361</v>
      </c>
      <c r="G32" s="536"/>
      <c r="H32" s="209"/>
      <c r="I32" s="537"/>
      <c r="J32" s="209"/>
      <c r="K32" s="211"/>
    </row>
    <row r="33" spans="2:11" ht="45" x14ac:dyDescent="0.25">
      <c r="B33" s="340" t="s">
        <v>619</v>
      </c>
      <c r="C33" s="341">
        <v>289685</v>
      </c>
      <c r="D33" s="341" t="s">
        <v>288</v>
      </c>
      <c r="E33" s="343">
        <v>2073.7199999999998</v>
      </c>
      <c r="F33" s="344">
        <v>45937</v>
      </c>
      <c r="G33" s="536"/>
      <c r="H33" s="209"/>
      <c r="I33" s="537"/>
      <c r="J33" s="209"/>
      <c r="K33" s="211"/>
    </row>
    <row r="34" spans="2:11" ht="30" x14ac:dyDescent="0.25">
      <c r="B34" s="340" t="s">
        <v>131</v>
      </c>
      <c r="C34" s="341">
        <v>305585</v>
      </c>
      <c r="D34" s="341" t="s">
        <v>778</v>
      </c>
      <c r="E34" s="343">
        <v>9500</v>
      </c>
      <c r="F34" s="344">
        <v>45943</v>
      </c>
      <c r="G34" s="536"/>
      <c r="H34" s="209"/>
      <c r="I34" s="537"/>
      <c r="J34" s="209"/>
      <c r="K34" s="211"/>
    </row>
    <row r="35" spans="2:11" ht="45" x14ac:dyDescent="0.25">
      <c r="B35" s="340" t="s">
        <v>618</v>
      </c>
      <c r="C35" s="341">
        <v>289676</v>
      </c>
      <c r="D35" s="341" t="s">
        <v>791</v>
      </c>
      <c r="E35" s="343">
        <v>1636.11</v>
      </c>
      <c r="F35" s="344">
        <v>46000</v>
      </c>
      <c r="G35" s="536"/>
      <c r="H35" s="209"/>
      <c r="I35" s="537"/>
      <c r="J35" s="209"/>
      <c r="K35" s="211"/>
    </row>
    <row r="36" spans="2:11" x14ac:dyDescent="0.25">
      <c r="B36" s="340"/>
      <c r="C36" s="341"/>
      <c r="D36" s="341"/>
      <c r="E36" s="343"/>
      <c r="F36" s="344"/>
      <c r="G36" s="536"/>
      <c r="H36" s="209"/>
      <c r="I36" s="537"/>
      <c r="J36" s="209"/>
      <c r="K36" s="211"/>
    </row>
    <row r="37" spans="2:11" x14ac:dyDescent="0.25">
      <c r="B37" s="340"/>
      <c r="C37" s="341"/>
      <c r="D37" s="341"/>
      <c r="E37" s="343"/>
      <c r="F37" s="344"/>
      <c r="G37" s="385"/>
      <c r="H37" s="209"/>
      <c r="I37" s="210"/>
      <c r="J37" s="209"/>
      <c r="K37" s="211"/>
    </row>
    <row r="38" spans="2:11" x14ac:dyDescent="0.25">
      <c r="B38" s="340"/>
      <c r="C38" s="341"/>
      <c r="D38" s="341"/>
      <c r="E38" s="345"/>
      <c r="F38" s="344"/>
      <c r="G38" s="385"/>
      <c r="H38" s="209"/>
      <c r="I38" s="210"/>
      <c r="J38" s="209"/>
      <c r="K38" s="211"/>
    </row>
    <row r="39" spans="2:11" x14ac:dyDescent="0.25">
      <c r="B39" s="340"/>
      <c r="C39" s="341"/>
      <c r="D39" s="341"/>
      <c r="E39" s="343"/>
      <c r="F39" s="344"/>
      <c r="G39" s="385"/>
      <c r="H39" s="209"/>
      <c r="I39" s="210"/>
      <c r="J39" s="209"/>
      <c r="K39" s="211"/>
    </row>
    <row r="40" spans="2:11" x14ac:dyDescent="0.25">
      <c r="B40" s="340"/>
      <c r="C40" s="341"/>
      <c r="D40" s="413"/>
      <c r="E40" s="343"/>
      <c r="F40" s="344"/>
      <c r="G40" s="536"/>
      <c r="H40" s="209"/>
      <c r="I40" s="537"/>
      <c r="J40" s="209"/>
      <c r="K40" s="211"/>
    </row>
    <row r="41" spans="2:11" x14ac:dyDescent="0.25">
      <c r="B41" s="340"/>
      <c r="C41" s="341"/>
      <c r="D41" s="413"/>
      <c r="E41" s="343"/>
      <c r="F41" s="344"/>
      <c r="G41" s="385"/>
      <c r="H41" s="209"/>
      <c r="I41" s="210"/>
      <c r="J41" s="209"/>
      <c r="K41" s="211"/>
    </row>
    <row r="42" spans="2:11" x14ac:dyDescent="0.25">
      <c r="B42" s="340"/>
      <c r="C42" s="341"/>
      <c r="D42" s="341"/>
      <c r="E42" s="343"/>
      <c r="F42" s="344"/>
      <c r="G42" s="385"/>
      <c r="H42" s="209"/>
      <c r="I42" s="210"/>
      <c r="J42" s="209"/>
      <c r="K42" s="211"/>
    </row>
    <row r="43" spans="2:11" x14ac:dyDescent="0.25">
      <c r="B43" s="340"/>
      <c r="C43" s="341"/>
      <c r="D43" s="341"/>
      <c r="E43" s="343"/>
      <c r="F43" s="344"/>
      <c r="G43" s="385"/>
      <c r="H43" s="209"/>
      <c r="I43" s="210"/>
      <c r="J43" s="209"/>
      <c r="K43" s="211"/>
    </row>
    <row r="44" spans="2:11" x14ac:dyDescent="0.25">
      <c r="B44" s="340"/>
      <c r="C44" s="341"/>
      <c r="D44" s="341"/>
      <c r="E44" s="345"/>
      <c r="F44" s="344"/>
      <c r="G44" s="385"/>
      <c r="H44" s="209"/>
      <c r="I44" s="210"/>
      <c r="J44" s="209"/>
      <c r="K44" s="211"/>
    </row>
    <row r="45" spans="2:11" x14ac:dyDescent="0.25">
      <c r="B45" s="347"/>
      <c r="C45" s="348"/>
      <c r="D45" s="348"/>
      <c r="E45" s="349"/>
      <c r="F45" s="350"/>
      <c r="G45" s="386"/>
      <c r="H45" s="548"/>
      <c r="I45" s="550"/>
      <c r="J45" s="548"/>
      <c r="K45" s="549"/>
    </row>
    <row r="46" spans="2:11" x14ac:dyDescent="0.25">
      <c r="B46" s="347"/>
      <c r="C46" s="348"/>
      <c r="D46" s="348"/>
      <c r="E46" s="349"/>
      <c r="F46" s="350"/>
      <c r="G46" s="386"/>
      <c r="H46" s="548"/>
      <c r="I46" s="550"/>
      <c r="J46" s="548"/>
      <c r="K46" s="549"/>
    </row>
    <row r="47" spans="2:11" ht="16.5" thickBot="1" x14ac:dyDescent="0.3">
      <c r="B47" s="351"/>
      <c r="C47" s="352"/>
      <c r="D47" s="352"/>
      <c r="E47" s="353"/>
      <c r="F47" s="354"/>
      <c r="G47" s="387"/>
      <c r="H47" s="212"/>
      <c r="I47" s="213"/>
      <c r="J47" s="212"/>
      <c r="K47" s="214"/>
    </row>
    <row r="48" spans="2:11" ht="21.75" thickBot="1" x14ac:dyDescent="0.3">
      <c r="B48" s="764" t="s">
        <v>50</v>
      </c>
      <c r="C48" s="765"/>
      <c r="D48" s="765"/>
      <c r="E48" s="791">
        <f>SUM(E20:E47)</f>
        <v>6056821.1199999992</v>
      </c>
      <c r="F48" s="792"/>
      <c r="G48" s="766" t="s">
        <v>50</v>
      </c>
      <c r="H48" s="767"/>
      <c r="I48" s="767"/>
      <c r="J48" s="767"/>
      <c r="K48" s="339">
        <f>SUM(K20:K47)</f>
        <v>0</v>
      </c>
    </row>
    <row r="49" spans="2:11" ht="21" thickBot="1" x14ac:dyDescent="0.3">
      <c r="B49" s="759" t="s">
        <v>51</v>
      </c>
      <c r="C49" s="760"/>
      <c r="D49" s="760"/>
      <c r="E49" s="760"/>
      <c r="F49" s="760"/>
      <c r="G49" s="760"/>
      <c r="H49" s="760"/>
      <c r="I49" s="760"/>
      <c r="J49" s="760"/>
      <c r="K49" s="761"/>
    </row>
    <row r="50" spans="2:11" x14ac:dyDescent="0.25">
      <c r="B50" s="762" t="s">
        <v>0</v>
      </c>
      <c r="C50" s="754" t="s">
        <v>94</v>
      </c>
      <c r="D50" s="754" t="s">
        <v>1</v>
      </c>
      <c r="E50" s="754" t="s">
        <v>95</v>
      </c>
      <c r="F50" s="768" t="s">
        <v>5</v>
      </c>
      <c r="G50" s="756" t="s">
        <v>89</v>
      </c>
      <c r="H50" s="757"/>
      <c r="I50" s="757"/>
      <c r="J50" s="757"/>
      <c r="K50" s="758"/>
    </row>
    <row r="51" spans="2:11" ht="30" x14ac:dyDescent="0.25">
      <c r="B51" s="763"/>
      <c r="C51" s="755"/>
      <c r="D51" s="755"/>
      <c r="E51" s="755"/>
      <c r="F51" s="769"/>
      <c r="G51" s="524" t="s">
        <v>96</v>
      </c>
      <c r="H51" s="525" t="s">
        <v>86</v>
      </c>
      <c r="I51" s="525" t="s">
        <v>97</v>
      </c>
      <c r="J51" s="525" t="s">
        <v>87</v>
      </c>
      <c r="K51" s="330" t="s">
        <v>88</v>
      </c>
    </row>
    <row r="52" spans="2:11" ht="45" x14ac:dyDescent="0.25">
      <c r="B52" s="332" t="s">
        <v>116</v>
      </c>
      <c r="C52" s="333">
        <v>290573</v>
      </c>
      <c r="D52" s="333" t="s">
        <v>351</v>
      </c>
      <c r="E52" s="356">
        <v>31721.25</v>
      </c>
      <c r="F52" s="335">
        <v>45973</v>
      </c>
      <c r="G52" s="383"/>
      <c r="H52" s="209"/>
      <c r="I52" s="210"/>
      <c r="J52" s="209"/>
      <c r="K52" s="211"/>
    </row>
    <row r="53" spans="2:11" ht="60" x14ac:dyDescent="0.25">
      <c r="B53" s="332" t="s">
        <v>118</v>
      </c>
      <c r="C53" s="333">
        <v>290379</v>
      </c>
      <c r="D53" s="333" t="s">
        <v>324</v>
      </c>
      <c r="E53" s="356">
        <v>268313.65999999997</v>
      </c>
      <c r="F53" s="335">
        <v>46022</v>
      </c>
      <c r="G53" s="383"/>
      <c r="H53" s="209"/>
      <c r="I53" s="210"/>
      <c r="J53" s="209"/>
      <c r="K53" s="211"/>
    </row>
    <row r="54" spans="2:11" ht="75" x14ac:dyDescent="0.25">
      <c r="B54" s="638" t="s">
        <v>118</v>
      </c>
      <c r="C54" s="637">
        <v>290081</v>
      </c>
      <c r="D54" s="637" t="s">
        <v>301</v>
      </c>
      <c r="E54" s="356">
        <v>78627.149999999994</v>
      </c>
      <c r="F54" s="335">
        <v>46361</v>
      </c>
      <c r="G54" s="383"/>
      <c r="H54" s="209"/>
      <c r="I54" s="210"/>
      <c r="J54" s="209"/>
      <c r="K54" s="211"/>
    </row>
    <row r="55" spans="2:11" ht="45" x14ac:dyDescent="0.25">
      <c r="B55" s="638" t="s">
        <v>118</v>
      </c>
      <c r="C55" s="637">
        <v>305557</v>
      </c>
      <c r="D55" s="637" t="s">
        <v>695</v>
      </c>
      <c r="E55" s="356">
        <v>15724.8</v>
      </c>
      <c r="F55" s="335">
        <v>46744</v>
      </c>
      <c r="G55" s="383"/>
      <c r="H55" s="209"/>
      <c r="I55" s="210"/>
      <c r="J55" s="209"/>
      <c r="K55" s="211"/>
    </row>
    <row r="56" spans="2:11" ht="75" x14ac:dyDescent="0.25">
      <c r="B56" s="638" t="s">
        <v>117</v>
      </c>
      <c r="C56" s="637">
        <v>290149</v>
      </c>
      <c r="D56" s="637" t="s">
        <v>311</v>
      </c>
      <c r="E56" s="356">
        <v>52000</v>
      </c>
      <c r="F56" s="335">
        <v>45970</v>
      </c>
      <c r="G56" s="383"/>
      <c r="H56" s="209"/>
      <c r="I56" s="210"/>
      <c r="J56" s="209"/>
      <c r="K56" s="211"/>
    </row>
    <row r="57" spans="2:11" ht="60" x14ac:dyDescent="0.25">
      <c r="B57" s="638" t="s">
        <v>117</v>
      </c>
      <c r="C57" s="637">
        <v>290142</v>
      </c>
      <c r="D57" s="637" t="s">
        <v>309</v>
      </c>
      <c r="E57" s="356">
        <v>1607.54</v>
      </c>
      <c r="F57" s="335">
        <v>45971</v>
      </c>
      <c r="G57" s="383"/>
      <c r="H57" s="209"/>
      <c r="I57" s="210"/>
      <c r="J57" s="209"/>
      <c r="K57" s="211"/>
    </row>
    <row r="58" spans="2:11" ht="45" x14ac:dyDescent="0.25">
      <c r="B58" s="638" t="s">
        <v>118</v>
      </c>
      <c r="C58" s="637">
        <v>303284</v>
      </c>
      <c r="D58" s="637" t="s">
        <v>364</v>
      </c>
      <c r="E58" s="356">
        <v>115344</v>
      </c>
      <c r="F58" s="335">
        <v>45995</v>
      </c>
      <c r="G58" s="383"/>
      <c r="H58" s="209"/>
      <c r="I58" s="210"/>
      <c r="J58" s="209"/>
      <c r="K58" s="211"/>
    </row>
    <row r="59" spans="2:11" ht="45" x14ac:dyDescent="0.25">
      <c r="B59" s="638" t="s">
        <v>116</v>
      </c>
      <c r="C59" s="637">
        <v>290085</v>
      </c>
      <c r="D59" s="637" t="s">
        <v>303</v>
      </c>
      <c r="E59" s="356">
        <v>106746.25</v>
      </c>
      <c r="F59" s="335">
        <v>45997</v>
      </c>
      <c r="G59" s="383"/>
      <c r="H59" s="209"/>
      <c r="I59" s="210"/>
      <c r="J59" s="209"/>
      <c r="K59" s="211"/>
    </row>
    <row r="60" spans="2:11" ht="60" x14ac:dyDescent="0.25">
      <c r="B60" s="638" t="s">
        <v>116</v>
      </c>
      <c r="C60" s="637">
        <v>289793</v>
      </c>
      <c r="D60" s="637" t="s">
        <v>292</v>
      </c>
      <c r="E60" s="356">
        <v>31012.45</v>
      </c>
      <c r="F60" s="335">
        <v>46001</v>
      </c>
      <c r="G60" s="383"/>
      <c r="H60" s="209"/>
      <c r="I60" s="210"/>
      <c r="J60" s="209"/>
      <c r="K60" s="211"/>
    </row>
    <row r="61" spans="2:11" ht="135" x14ac:dyDescent="0.25">
      <c r="B61" s="638" t="s">
        <v>116</v>
      </c>
      <c r="C61" s="637">
        <v>290103</v>
      </c>
      <c r="D61" s="637" t="s">
        <v>305</v>
      </c>
      <c r="E61" s="356">
        <v>200319.73</v>
      </c>
      <c r="F61" s="335">
        <v>46008</v>
      </c>
      <c r="G61" s="383"/>
      <c r="H61" s="209"/>
      <c r="I61" s="210"/>
      <c r="J61" s="209"/>
      <c r="K61" s="211"/>
    </row>
    <row r="62" spans="2:11" ht="90" x14ac:dyDescent="0.25">
      <c r="B62" s="638" t="s">
        <v>118</v>
      </c>
      <c r="C62" s="637">
        <v>290730</v>
      </c>
      <c r="D62" s="637" t="s">
        <v>383</v>
      </c>
      <c r="E62" s="356">
        <v>7834.07</v>
      </c>
      <c r="F62" s="335">
        <v>46009</v>
      </c>
      <c r="G62" s="383"/>
      <c r="H62" s="209"/>
      <c r="I62" s="210"/>
      <c r="J62" s="209"/>
      <c r="K62" s="211"/>
    </row>
    <row r="63" spans="2:11" ht="90" x14ac:dyDescent="0.25">
      <c r="B63" s="638" t="s">
        <v>118</v>
      </c>
      <c r="C63" s="637">
        <v>290342</v>
      </c>
      <c r="D63" s="637" t="s">
        <v>321</v>
      </c>
      <c r="E63" s="356">
        <v>138306.67000000001</v>
      </c>
      <c r="F63" s="335">
        <v>46022</v>
      </c>
      <c r="G63" s="383"/>
      <c r="H63" s="209"/>
      <c r="I63" s="210"/>
      <c r="J63" s="209"/>
      <c r="K63" s="211"/>
    </row>
    <row r="64" spans="2:11" ht="105" x14ac:dyDescent="0.25">
      <c r="B64" s="638" t="s">
        <v>118</v>
      </c>
      <c r="C64" s="637">
        <v>290433</v>
      </c>
      <c r="D64" s="637" t="s">
        <v>120</v>
      </c>
      <c r="E64" s="356">
        <v>319839.26</v>
      </c>
      <c r="F64" s="335">
        <v>46022</v>
      </c>
      <c r="G64" s="383"/>
      <c r="H64" s="209"/>
      <c r="I64" s="210"/>
      <c r="J64" s="209"/>
      <c r="K64" s="211"/>
    </row>
    <row r="65" spans="2:11" ht="60" x14ac:dyDescent="0.25">
      <c r="B65" s="638" t="s">
        <v>118</v>
      </c>
      <c r="C65" s="637">
        <v>290470</v>
      </c>
      <c r="D65" s="637" t="s">
        <v>122</v>
      </c>
      <c r="E65" s="356">
        <v>594716.69999999995</v>
      </c>
      <c r="F65" s="335">
        <v>46022</v>
      </c>
      <c r="G65" s="383"/>
      <c r="H65" s="209"/>
      <c r="I65" s="210"/>
      <c r="J65" s="209"/>
      <c r="K65" s="211"/>
    </row>
    <row r="66" spans="2:11" ht="90" x14ac:dyDescent="0.25">
      <c r="B66" s="332" t="s">
        <v>118</v>
      </c>
      <c r="C66" s="333">
        <v>303226</v>
      </c>
      <c r="D66" s="333" t="s">
        <v>697</v>
      </c>
      <c r="E66" s="356">
        <v>60000</v>
      </c>
      <c r="F66" s="335">
        <v>45933</v>
      </c>
      <c r="G66" s="383"/>
      <c r="H66" s="209"/>
      <c r="I66" s="210"/>
      <c r="J66" s="209"/>
      <c r="K66" s="211"/>
    </row>
    <row r="67" spans="2:11" ht="60" x14ac:dyDescent="0.25">
      <c r="B67" s="332" t="s">
        <v>118</v>
      </c>
      <c r="C67" s="333">
        <v>289277</v>
      </c>
      <c r="D67" s="333" t="s">
        <v>266</v>
      </c>
      <c r="E67" s="356">
        <v>28638.57</v>
      </c>
      <c r="F67" s="335">
        <v>45997</v>
      </c>
      <c r="G67" s="383"/>
      <c r="H67" s="209"/>
      <c r="I67" s="210"/>
      <c r="J67" s="209"/>
      <c r="K67" s="211"/>
    </row>
    <row r="68" spans="2:11" ht="60" x14ac:dyDescent="0.25">
      <c r="B68" s="332" t="s">
        <v>118</v>
      </c>
      <c r="C68" s="333">
        <v>289286</v>
      </c>
      <c r="D68" s="333" t="s">
        <v>265</v>
      </c>
      <c r="E68" s="356">
        <v>117261.94</v>
      </c>
      <c r="F68" s="335">
        <v>46003</v>
      </c>
      <c r="G68" s="383"/>
      <c r="H68" s="209"/>
      <c r="I68" s="210"/>
      <c r="J68" s="209"/>
      <c r="K68" s="211"/>
    </row>
    <row r="69" spans="2:11" ht="30" x14ac:dyDescent="0.25">
      <c r="B69" s="332" t="s">
        <v>118</v>
      </c>
      <c r="C69" s="333">
        <v>293658</v>
      </c>
      <c r="D69" s="333" t="s">
        <v>261</v>
      </c>
      <c r="E69" s="356">
        <v>4309.03</v>
      </c>
      <c r="F69" s="335">
        <v>46006</v>
      </c>
      <c r="G69" s="383"/>
      <c r="H69" s="209"/>
      <c r="I69" s="210"/>
      <c r="J69" s="209"/>
      <c r="K69" s="211"/>
    </row>
    <row r="70" spans="2:11" ht="75" x14ac:dyDescent="0.25">
      <c r="B70" s="332" t="s">
        <v>116</v>
      </c>
      <c r="C70" s="333">
        <v>290398</v>
      </c>
      <c r="D70" s="333" t="s">
        <v>327</v>
      </c>
      <c r="E70" s="356">
        <v>533000.15</v>
      </c>
      <c r="F70" s="335">
        <v>46357</v>
      </c>
      <c r="G70" s="383"/>
      <c r="H70" s="209"/>
      <c r="I70" s="210"/>
      <c r="J70" s="209"/>
      <c r="K70" s="211"/>
    </row>
    <row r="71" spans="2:11" ht="60" x14ac:dyDescent="0.25">
      <c r="B71" s="332" t="s">
        <v>118</v>
      </c>
      <c r="C71" s="333">
        <v>289449</v>
      </c>
      <c r="D71" s="333" t="s">
        <v>270</v>
      </c>
      <c r="E71" s="356">
        <v>10361.15</v>
      </c>
      <c r="F71" s="335">
        <v>46378</v>
      </c>
      <c r="G71" s="383"/>
      <c r="H71" s="209"/>
      <c r="I71" s="210"/>
      <c r="J71" s="209"/>
      <c r="K71" s="211"/>
    </row>
    <row r="72" spans="2:11" ht="60" x14ac:dyDescent="0.25">
      <c r="B72" s="332" t="s">
        <v>118</v>
      </c>
      <c r="C72" s="333">
        <v>289483</v>
      </c>
      <c r="D72" s="333" t="s">
        <v>272</v>
      </c>
      <c r="E72" s="356">
        <v>20724.79</v>
      </c>
      <c r="F72" s="335">
        <v>46378</v>
      </c>
      <c r="G72" s="383"/>
      <c r="H72" s="209"/>
      <c r="I72" s="210"/>
      <c r="J72" s="209"/>
      <c r="K72" s="211"/>
    </row>
    <row r="73" spans="2:11" ht="45" x14ac:dyDescent="0.25">
      <c r="B73" s="332" t="s">
        <v>618</v>
      </c>
      <c r="C73" s="333">
        <v>289676</v>
      </c>
      <c r="D73" s="333" t="s">
        <v>792</v>
      </c>
      <c r="E73" s="356">
        <v>56955.38</v>
      </c>
      <c r="F73" s="335">
        <v>46000</v>
      </c>
      <c r="G73" s="383"/>
      <c r="H73" s="209"/>
      <c r="I73" s="210"/>
      <c r="J73" s="209"/>
      <c r="K73" s="211"/>
    </row>
    <row r="74" spans="2:11" ht="45" x14ac:dyDescent="0.25">
      <c r="B74" s="332" t="s">
        <v>618</v>
      </c>
      <c r="C74" s="333">
        <v>289676</v>
      </c>
      <c r="D74" s="333" t="s">
        <v>793</v>
      </c>
      <c r="E74" s="356">
        <v>175484.03</v>
      </c>
      <c r="F74" s="335">
        <v>46000</v>
      </c>
      <c r="G74" s="383"/>
      <c r="H74" s="209"/>
      <c r="I74" s="210"/>
      <c r="J74" s="209"/>
      <c r="K74" s="211"/>
    </row>
    <row r="75" spans="2:11" ht="45" x14ac:dyDescent="0.25">
      <c r="B75" s="332" t="s">
        <v>618</v>
      </c>
      <c r="C75" s="333">
        <v>289676</v>
      </c>
      <c r="D75" s="333" t="s">
        <v>794</v>
      </c>
      <c r="E75" s="356">
        <v>13604.27</v>
      </c>
      <c r="F75" s="335">
        <v>46000</v>
      </c>
      <c r="G75" s="383"/>
      <c r="H75" s="209"/>
      <c r="I75" s="210"/>
      <c r="J75" s="209"/>
      <c r="K75" s="211"/>
    </row>
    <row r="76" spans="2:11" x14ac:dyDescent="0.25">
      <c r="B76" s="332"/>
      <c r="C76" s="333"/>
      <c r="D76" s="333"/>
      <c r="E76" s="356"/>
      <c r="F76" s="335"/>
      <c r="G76" s="383"/>
      <c r="H76" s="209"/>
      <c r="I76" s="210"/>
      <c r="J76" s="209"/>
      <c r="K76" s="211"/>
    </row>
    <row r="77" spans="2:11" x14ac:dyDescent="0.25">
      <c r="B77" s="332"/>
      <c r="C77" s="333"/>
      <c r="D77" s="333"/>
      <c r="E77" s="356"/>
      <c r="F77" s="335"/>
      <c r="G77" s="383"/>
      <c r="H77" s="209"/>
      <c r="I77" s="537"/>
      <c r="J77" s="209"/>
      <c r="K77" s="211"/>
    </row>
    <row r="78" spans="2:11" x14ac:dyDescent="0.25">
      <c r="B78" s="332"/>
      <c r="C78" s="333"/>
      <c r="D78" s="333"/>
      <c r="E78" s="356"/>
      <c r="F78" s="335"/>
      <c r="G78" s="383"/>
      <c r="H78" s="209"/>
      <c r="I78" s="210"/>
      <c r="J78" s="209"/>
      <c r="K78" s="211"/>
    </row>
    <row r="79" spans="2:11" x14ac:dyDescent="0.25">
      <c r="B79" s="357" t="str">
        <f>IF(ISBLANK('TI - Serviços'!B88),"",'TI - Serviços'!B88)</f>
        <v/>
      </c>
      <c r="C79" s="358" t="str">
        <f>IF(ISBLANK('TI - Serviços'!C88),"",'TI - Serviços'!C88)</f>
        <v/>
      </c>
      <c r="D79" s="359" t="str">
        <f>IF(ISBLANK('TI - Serviços'!D88),"",'TI - Serviços'!D88)</f>
        <v/>
      </c>
      <c r="E79" s="360" t="str">
        <f>IF(ISBLANK('TI - Serviços'!I88),"",'TI - Serviços'!I88)</f>
        <v/>
      </c>
      <c r="F79" s="361" t="str">
        <f>IF(ISBLANK('TI - Serviços'!J88),"",'TI - Serviços'!J88)</f>
        <v/>
      </c>
      <c r="G79" s="526"/>
      <c r="H79" s="528"/>
      <c r="I79" s="531"/>
      <c r="J79" s="528"/>
      <c r="K79" s="530"/>
    </row>
    <row r="80" spans="2:11" ht="16.5" thickBot="1" x14ac:dyDescent="0.3">
      <c r="B80" s="336" t="str">
        <f>IF(ISBLANK('TI - Serviços'!B89),"",'TI - Serviços'!B89)</f>
        <v/>
      </c>
      <c r="C80" s="337" t="str">
        <f>IF(ISBLANK('TI - Serviços'!C89),"",'TI - Serviços'!C89)</f>
        <v/>
      </c>
      <c r="D80" s="362" t="str">
        <f>IF(ISBLANK('TI - Serviços'!D89),"",'TI - Serviços'!D89)</f>
        <v/>
      </c>
      <c r="E80" s="363" t="str">
        <f>IF(ISBLANK('TI - Serviços'!I89),"",'TI - Serviços'!I89)</f>
        <v/>
      </c>
      <c r="F80" s="364" t="str">
        <f>IF(ISBLANK('TI - Serviços'!J89),"",'TI - Serviços'!J89)</f>
        <v/>
      </c>
      <c r="G80" s="384"/>
      <c r="H80" s="212"/>
      <c r="I80" s="213"/>
      <c r="J80" s="212"/>
      <c r="K80" s="214"/>
    </row>
    <row r="81" spans="2:11" ht="21.75" thickBot="1" x14ac:dyDescent="0.3">
      <c r="B81" s="764" t="s">
        <v>52</v>
      </c>
      <c r="C81" s="765"/>
      <c r="D81" s="765"/>
      <c r="E81" s="791">
        <f>SUM(E52:E80)</f>
        <v>2982452.8399999994</v>
      </c>
      <c r="F81" s="792"/>
      <c r="G81" s="766" t="s">
        <v>52</v>
      </c>
      <c r="H81" s="767"/>
      <c r="I81" s="767"/>
      <c r="J81" s="767"/>
      <c r="K81" s="339">
        <f>SUM(K52:K80)</f>
        <v>0</v>
      </c>
    </row>
    <row r="82" spans="2:11" ht="21" thickBot="1" x14ac:dyDescent="0.3">
      <c r="B82" s="759" t="s">
        <v>37</v>
      </c>
      <c r="C82" s="760"/>
      <c r="D82" s="760"/>
      <c r="E82" s="760"/>
      <c r="F82" s="760"/>
      <c r="G82" s="760"/>
      <c r="H82" s="760"/>
      <c r="I82" s="760"/>
      <c r="J82" s="760"/>
      <c r="K82" s="761"/>
    </row>
    <row r="83" spans="2:11" x14ac:dyDescent="0.25">
      <c r="B83" s="762" t="s">
        <v>0</v>
      </c>
      <c r="C83" s="754" t="s">
        <v>94</v>
      </c>
      <c r="D83" s="754" t="s">
        <v>1</v>
      </c>
      <c r="E83" s="754" t="s">
        <v>95</v>
      </c>
      <c r="F83" s="768" t="s">
        <v>5</v>
      </c>
      <c r="G83" s="756" t="s">
        <v>89</v>
      </c>
      <c r="H83" s="757"/>
      <c r="I83" s="757"/>
      <c r="J83" s="757"/>
      <c r="K83" s="758"/>
    </row>
    <row r="84" spans="2:11" ht="30" x14ac:dyDescent="0.25">
      <c r="B84" s="763"/>
      <c r="C84" s="755"/>
      <c r="D84" s="755"/>
      <c r="E84" s="755"/>
      <c r="F84" s="769"/>
      <c r="G84" s="328" t="s">
        <v>96</v>
      </c>
      <c r="H84" s="329" t="s">
        <v>86</v>
      </c>
      <c r="I84" s="329" t="s">
        <v>97</v>
      </c>
      <c r="J84" s="329" t="s">
        <v>87</v>
      </c>
      <c r="K84" s="330" t="s">
        <v>88</v>
      </c>
    </row>
    <row r="85" spans="2:11" x14ac:dyDescent="0.25">
      <c r="B85" s="332"/>
      <c r="C85" s="333"/>
      <c r="D85" s="333"/>
      <c r="E85" s="356"/>
      <c r="F85" s="335"/>
      <c r="G85" s="383"/>
      <c r="H85" s="209"/>
      <c r="I85" s="210"/>
      <c r="J85" s="209"/>
      <c r="K85" s="211"/>
    </row>
    <row r="86" spans="2:11" x14ac:dyDescent="0.25">
      <c r="B86" s="332" t="str">
        <f>IF(ISBLANK(Mobiliário!B61),"",Mobiliário!B61)</f>
        <v/>
      </c>
      <c r="C86" s="333" t="str">
        <f>IF(ISBLANK(Mobiliário!C61),"",Mobiliário!C61)</f>
        <v/>
      </c>
      <c r="D86" s="333" t="str">
        <f>IF(ISBLANK(Mobiliário!D61),"",Mobiliário!D61)</f>
        <v/>
      </c>
      <c r="E86" s="356" t="str">
        <f>IF(ISBLANK(Mobiliário!I61),"",Mobiliário!I61)</f>
        <v/>
      </c>
      <c r="F86" s="335" t="str">
        <f>IF(ISBLANK(Mobiliário!J61),"",Mobiliário!J61)</f>
        <v/>
      </c>
      <c r="G86" s="383"/>
      <c r="H86" s="209"/>
      <c r="I86" s="210"/>
      <c r="J86" s="209"/>
      <c r="K86" s="211"/>
    </row>
    <row r="87" spans="2:11" x14ac:dyDescent="0.25">
      <c r="B87" s="332" t="str">
        <f>IF(ISBLANK(Mobiliário!B62),"",Mobiliário!B62)</f>
        <v/>
      </c>
      <c r="C87" s="333" t="str">
        <f>IF(ISBLANK(Mobiliário!C62),"",Mobiliário!C62)</f>
        <v/>
      </c>
      <c r="D87" s="333" t="str">
        <f>IF(ISBLANK(Mobiliário!D62),"",Mobiliário!D62)</f>
        <v/>
      </c>
      <c r="E87" s="356" t="str">
        <f>IF(ISBLANK(Mobiliário!I62),"",Mobiliário!I62)</f>
        <v/>
      </c>
      <c r="F87" s="335" t="str">
        <f>IF(ISBLANK(Mobiliário!J62),"",Mobiliário!J62)</f>
        <v/>
      </c>
      <c r="G87" s="383"/>
      <c r="H87" s="209"/>
      <c r="I87" s="210"/>
      <c r="J87" s="209"/>
      <c r="K87" s="211"/>
    </row>
    <row r="88" spans="2:11" x14ac:dyDescent="0.25">
      <c r="B88" s="332" t="str">
        <f>IF(ISBLANK(Mobiliário!B63),"",Mobiliário!B63)</f>
        <v/>
      </c>
      <c r="C88" s="333" t="str">
        <f>IF(ISBLANK(Mobiliário!C63),"",Mobiliário!C63)</f>
        <v/>
      </c>
      <c r="D88" s="333" t="str">
        <f>IF(ISBLANK(Mobiliário!D63),"",Mobiliário!D63)</f>
        <v/>
      </c>
      <c r="E88" s="356" t="str">
        <f>IF(ISBLANK(Mobiliário!I63),"",Mobiliário!I63)</f>
        <v/>
      </c>
      <c r="F88" s="335" t="str">
        <f>IF(ISBLANK(Mobiliário!J63),"",Mobiliário!J63)</f>
        <v/>
      </c>
      <c r="G88" s="383"/>
      <c r="H88" s="209"/>
      <c r="I88" s="210"/>
      <c r="J88" s="209"/>
      <c r="K88" s="211"/>
    </row>
    <row r="89" spans="2:11" x14ac:dyDescent="0.25">
      <c r="B89" s="332" t="str">
        <f>IF(ISBLANK(Mobiliário!B64),"",Mobiliário!B64)</f>
        <v/>
      </c>
      <c r="C89" s="333" t="str">
        <f>IF(ISBLANK(Mobiliário!C64),"",Mobiliário!C64)</f>
        <v/>
      </c>
      <c r="D89" s="333" t="str">
        <f>IF(ISBLANK(Mobiliário!D64),"",Mobiliário!D64)</f>
        <v/>
      </c>
      <c r="E89" s="356" t="str">
        <f>IF(ISBLANK(Mobiliário!I64),"",Mobiliário!I64)</f>
        <v/>
      </c>
      <c r="F89" s="335" t="str">
        <f>IF(ISBLANK(Mobiliário!J64),"",Mobiliário!J64)</f>
        <v/>
      </c>
      <c r="G89" s="383"/>
      <c r="H89" s="209"/>
      <c r="I89" s="210"/>
      <c r="J89" s="209"/>
      <c r="K89" s="211"/>
    </row>
    <row r="90" spans="2:11" x14ac:dyDescent="0.25">
      <c r="B90" s="332" t="str">
        <f>IF(ISBLANK(Mobiliário!B65),"",Mobiliário!B65)</f>
        <v/>
      </c>
      <c r="C90" s="333" t="str">
        <f>IF(ISBLANK(Mobiliário!C65),"",Mobiliário!C65)</f>
        <v/>
      </c>
      <c r="D90" s="333" t="str">
        <f>IF(ISBLANK(Mobiliário!D65),"",Mobiliário!D65)</f>
        <v/>
      </c>
      <c r="E90" s="356" t="str">
        <f>IF(ISBLANK(Mobiliário!I65),"",Mobiliário!I65)</f>
        <v/>
      </c>
      <c r="F90" s="335" t="str">
        <f>IF(ISBLANK(Mobiliário!J65),"",Mobiliário!J65)</f>
        <v/>
      </c>
      <c r="G90" s="383"/>
      <c r="H90" s="209"/>
      <c r="I90" s="210"/>
      <c r="J90" s="209"/>
      <c r="K90" s="211"/>
    </row>
    <row r="91" spans="2:11" x14ac:dyDescent="0.25">
      <c r="B91" s="332" t="str">
        <f>IF(ISBLANK(Mobiliário!B66),"",Mobiliário!B66)</f>
        <v/>
      </c>
      <c r="C91" s="333" t="str">
        <f>IF(ISBLANK(Mobiliário!C66),"",Mobiliário!C66)</f>
        <v/>
      </c>
      <c r="D91" s="333" t="str">
        <f>IF(ISBLANK(Mobiliário!D66),"",Mobiliário!D66)</f>
        <v/>
      </c>
      <c r="E91" s="356" t="str">
        <f>IF(ISBLANK(Mobiliário!I66),"",Mobiliário!I66)</f>
        <v/>
      </c>
      <c r="F91" s="335" t="str">
        <f>IF(ISBLANK(Mobiliário!J66),"",Mobiliário!J66)</f>
        <v/>
      </c>
      <c r="G91" s="383"/>
      <c r="H91" s="209"/>
      <c r="I91" s="210"/>
      <c r="J91" s="209"/>
      <c r="K91" s="211"/>
    </row>
    <row r="92" spans="2:11" x14ac:dyDescent="0.25">
      <c r="B92" s="332" t="str">
        <f>IF(ISBLANK(Mobiliário!B67),"",Mobiliário!B67)</f>
        <v/>
      </c>
      <c r="C92" s="333" t="str">
        <f>IF(ISBLANK(Mobiliário!C67),"",Mobiliário!C67)</f>
        <v/>
      </c>
      <c r="D92" s="333" t="str">
        <f>IF(ISBLANK(Mobiliário!D67),"",Mobiliário!D67)</f>
        <v/>
      </c>
      <c r="E92" s="356" t="str">
        <f>IF(ISBLANK(Mobiliário!I67),"",Mobiliário!I67)</f>
        <v/>
      </c>
      <c r="F92" s="335" t="str">
        <f>IF(ISBLANK(Mobiliário!J67),"",Mobiliário!J67)</f>
        <v/>
      </c>
      <c r="G92" s="383"/>
      <c r="H92" s="209"/>
      <c r="I92" s="210"/>
      <c r="J92" s="209"/>
      <c r="K92" s="211"/>
    </row>
    <row r="93" spans="2:11" x14ac:dyDescent="0.25">
      <c r="B93" s="332" t="str">
        <f>IF(ISBLANK(Mobiliário!B68),"",Mobiliário!B68)</f>
        <v/>
      </c>
      <c r="C93" s="333" t="str">
        <f>IF(ISBLANK(Mobiliário!C68),"",Mobiliário!C68)</f>
        <v/>
      </c>
      <c r="D93" s="333" t="str">
        <f>IF(ISBLANK(Mobiliário!D68),"",Mobiliário!D68)</f>
        <v/>
      </c>
      <c r="E93" s="356" t="str">
        <f>IF(ISBLANK(Mobiliário!I68),"",Mobiliário!I68)</f>
        <v/>
      </c>
      <c r="F93" s="335" t="str">
        <f>IF(ISBLANK(Mobiliário!J68),"",Mobiliário!J68)</f>
        <v/>
      </c>
      <c r="G93" s="383"/>
      <c r="H93" s="209"/>
      <c r="I93" s="210"/>
      <c r="J93" s="209"/>
      <c r="K93" s="211"/>
    </row>
    <row r="94" spans="2:11" ht="16.5" thickBot="1" x14ac:dyDescent="0.3">
      <c r="B94" s="336" t="str">
        <f>IF(ISBLANK(Mobiliário!B69),"",Mobiliário!B69)</f>
        <v/>
      </c>
      <c r="C94" s="337" t="str">
        <f>IF(ISBLANK(Mobiliário!C69),"",Mobiliário!C69)</f>
        <v/>
      </c>
      <c r="D94" s="337" t="str">
        <f>IF(ISBLANK(Mobiliário!D69),"",Mobiliário!D69)</f>
        <v/>
      </c>
      <c r="E94" s="363" t="str">
        <f>IF(ISBLANK(Mobiliário!I69),"",Mobiliário!I69)</f>
        <v/>
      </c>
      <c r="F94" s="364" t="str">
        <f>IF(ISBLANK(Mobiliário!J69),"",Mobiliário!J69)</f>
        <v/>
      </c>
      <c r="G94" s="384"/>
      <c r="H94" s="212"/>
      <c r="I94" s="213"/>
      <c r="J94" s="212"/>
      <c r="K94" s="214"/>
    </row>
    <row r="95" spans="2:11" ht="21.75" thickBot="1" x14ac:dyDescent="0.3">
      <c r="B95" s="764" t="s">
        <v>53</v>
      </c>
      <c r="C95" s="765"/>
      <c r="D95" s="765"/>
      <c r="E95" s="791">
        <f>SUM(E85:E94)</f>
        <v>0</v>
      </c>
      <c r="F95" s="792"/>
      <c r="G95" s="766" t="s">
        <v>53</v>
      </c>
      <c r="H95" s="767"/>
      <c r="I95" s="767"/>
      <c r="J95" s="767"/>
      <c r="K95" s="339">
        <f>SUM(K85:K94)</f>
        <v>0</v>
      </c>
    </row>
    <row r="96" spans="2:11" ht="21" thickBot="1" x14ac:dyDescent="0.3">
      <c r="B96" s="759" t="s">
        <v>54</v>
      </c>
      <c r="C96" s="760"/>
      <c r="D96" s="760"/>
      <c r="E96" s="760"/>
      <c r="F96" s="760"/>
      <c r="G96" s="760"/>
      <c r="H96" s="760"/>
      <c r="I96" s="760"/>
      <c r="J96" s="760"/>
      <c r="K96" s="761"/>
    </row>
    <row r="97" spans="2:11" x14ac:dyDescent="0.25">
      <c r="B97" s="762" t="s">
        <v>0</v>
      </c>
      <c r="C97" s="754" t="s">
        <v>94</v>
      </c>
      <c r="D97" s="754" t="s">
        <v>1</v>
      </c>
      <c r="E97" s="754" t="s">
        <v>95</v>
      </c>
      <c r="F97" s="768" t="s">
        <v>5</v>
      </c>
      <c r="G97" s="756" t="s">
        <v>89</v>
      </c>
      <c r="H97" s="757"/>
      <c r="I97" s="757"/>
      <c r="J97" s="757"/>
      <c r="K97" s="758"/>
    </row>
    <row r="98" spans="2:11" ht="30" x14ac:dyDescent="0.25">
      <c r="B98" s="763"/>
      <c r="C98" s="755"/>
      <c r="D98" s="755"/>
      <c r="E98" s="755"/>
      <c r="F98" s="769"/>
      <c r="G98" s="328" t="s">
        <v>96</v>
      </c>
      <c r="H98" s="329" t="s">
        <v>86</v>
      </c>
      <c r="I98" s="329" t="s">
        <v>97</v>
      </c>
      <c r="J98" s="329" t="s">
        <v>87</v>
      </c>
      <c r="K98" s="330" t="s">
        <v>88</v>
      </c>
    </row>
    <row r="99" spans="2:11" x14ac:dyDescent="0.25">
      <c r="B99" s="365" t="str">
        <f>IF(ISBLANK('Material de Escritório'!B31),"",'Material de Escritório'!B31)</f>
        <v/>
      </c>
      <c r="C99" s="366" t="str">
        <f>IF(ISBLANK('Material de Escritório'!C31),"",'Material de Escritório'!C31)</f>
        <v/>
      </c>
      <c r="D99" s="333" t="str">
        <f>IF(ISBLANK('Material de Escritório'!D31),"",'Material de Escritório'!D31)</f>
        <v/>
      </c>
      <c r="E99" s="356" t="str">
        <f>IF(ISBLANK('Material de Escritório'!I31),"",'Material de Escritório'!I31)</f>
        <v/>
      </c>
      <c r="F99" s="335" t="str">
        <f>IF(ISBLANK('Material de Escritório'!J31),"",'Material de Escritório'!J31)</f>
        <v/>
      </c>
      <c r="G99" s="383"/>
      <c r="H99" s="209"/>
      <c r="I99" s="210"/>
      <c r="J99" s="209"/>
      <c r="K99" s="211"/>
    </row>
    <row r="100" spans="2:11" x14ac:dyDescent="0.25">
      <c r="B100" s="365" t="str">
        <f>IF(ISBLANK('Material de Escritório'!B32),"",'Material de Escritório'!B32)</f>
        <v/>
      </c>
      <c r="C100" s="366" t="str">
        <f>IF(ISBLANK('Material de Escritório'!C32),"",'Material de Escritório'!C32)</f>
        <v/>
      </c>
      <c r="D100" s="333" t="str">
        <f>IF(ISBLANK('Material de Escritório'!D32),"",'Material de Escritório'!D32)</f>
        <v/>
      </c>
      <c r="E100" s="356" t="str">
        <f>IF(ISBLANK('Material de Escritório'!I32),"",'Material de Escritório'!I32)</f>
        <v/>
      </c>
      <c r="F100" s="335" t="str">
        <f>IF(ISBLANK('Material de Escritório'!J32),"",'Material de Escritório'!J32)</f>
        <v/>
      </c>
      <c r="G100" s="383"/>
      <c r="H100" s="209"/>
      <c r="I100" s="210"/>
      <c r="J100" s="209"/>
      <c r="K100" s="211"/>
    </row>
    <row r="101" spans="2:11" x14ac:dyDescent="0.25">
      <c r="B101" s="365" t="str">
        <f>IF(ISBLANK('Material de Escritório'!B33),"",'Material de Escritório'!B33)</f>
        <v/>
      </c>
      <c r="C101" s="366" t="str">
        <f>IF(ISBLANK('Material de Escritório'!C33),"",'Material de Escritório'!C33)</f>
        <v/>
      </c>
      <c r="D101" s="333" t="str">
        <f>IF(ISBLANK('Material de Escritório'!D33),"",'Material de Escritório'!D33)</f>
        <v/>
      </c>
      <c r="E101" s="356" t="str">
        <f>IF(ISBLANK('Material de Escritório'!I33),"",'Material de Escritório'!I33)</f>
        <v/>
      </c>
      <c r="F101" s="335" t="str">
        <f>IF(ISBLANK('Material de Escritório'!J33),"",'Material de Escritório'!J33)</f>
        <v/>
      </c>
      <c r="G101" s="383"/>
      <c r="H101" s="209"/>
      <c r="I101" s="210"/>
      <c r="J101" s="209"/>
      <c r="K101" s="211"/>
    </row>
    <row r="102" spans="2:11" x14ac:dyDescent="0.25">
      <c r="B102" s="365" t="str">
        <f>IF(ISBLANK('Material de Escritório'!B34),"",'Material de Escritório'!B34)</f>
        <v/>
      </c>
      <c r="C102" s="366" t="str">
        <f>IF(ISBLANK('Material de Escritório'!C34),"",'Material de Escritório'!C34)</f>
        <v/>
      </c>
      <c r="D102" s="333" t="str">
        <f>IF(ISBLANK('Material de Escritório'!D34),"",'Material de Escritório'!D34)</f>
        <v/>
      </c>
      <c r="E102" s="356" t="str">
        <f>IF(ISBLANK('Material de Escritório'!I34),"",'Material de Escritório'!I34)</f>
        <v/>
      </c>
      <c r="F102" s="335" t="str">
        <f>IF(ISBLANK('Material de Escritório'!J34),"",'Material de Escritório'!J34)</f>
        <v/>
      </c>
      <c r="G102" s="383"/>
      <c r="H102" s="209"/>
      <c r="I102" s="210"/>
      <c r="J102" s="209"/>
      <c r="K102" s="211"/>
    </row>
    <row r="103" spans="2:11" ht="16.5" thickBot="1" x14ac:dyDescent="0.3">
      <c r="B103" s="367" t="str">
        <f>IF(ISBLANK('Material de Escritório'!B35),"",'Material de Escritório'!B35)</f>
        <v/>
      </c>
      <c r="C103" s="368" t="str">
        <f>IF(ISBLANK('Material de Escritório'!C35),"",'Material de Escritório'!C35)</f>
        <v/>
      </c>
      <c r="D103" s="337" t="str">
        <f>IF(ISBLANK('Material de Escritório'!D35),"",'Material de Escritório'!D35)</f>
        <v/>
      </c>
      <c r="E103" s="363" t="str">
        <f>IF(ISBLANK('Material de Escritório'!I35),"",'Material de Escritório'!I35)</f>
        <v/>
      </c>
      <c r="F103" s="364" t="str">
        <f>IF(ISBLANK('Material de Escritório'!J35),"",'Material de Escritório'!J35)</f>
        <v/>
      </c>
      <c r="G103" s="384"/>
      <c r="H103" s="212"/>
      <c r="I103" s="213"/>
      <c r="J103" s="212"/>
      <c r="K103" s="214"/>
    </row>
    <row r="104" spans="2:11" ht="21.75" thickBot="1" x14ac:dyDescent="0.3">
      <c r="B104" s="764" t="s">
        <v>55</v>
      </c>
      <c r="C104" s="765"/>
      <c r="D104" s="765"/>
      <c r="E104" s="791">
        <f>SUM(E99:E103)</f>
        <v>0</v>
      </c>
      <c r="F104" s="792"/>
      <c r="G104" s="766" t="s">
        <v>55</v>
      </c>
      <c r="H104" s="767"/>
      <c r="I104" s="767"/>
      <c r="J104" s="767"/>
      <c r="K104" s="339">
        <f>SUM(K99:K103)</f>
        <v>0</v>
      </c>
    </row>
    <row r="105" spans="2:11" ht="21" thickBot="1" x14ac:dyDescent="0.3">
      <c r="B105" s="759" t="s">
        <v>24</v>
      </c>
      <c r="C105" s="760"/>
      <c r="D105" s="760"/>
      <c r="E105" s="760"/>
      <c r="F105" s="760"/>
      <c r="G105" s="760"/>
      <c r="H105" s="760"/>
      <c r="I105" s="760"/>
      <c r="J105" s="760"/>
      <c r="K105" s="761"/>
    </row>
    <row r="106" spans="2:11" x14ac:dyDescent="0.25">
      <c r="B106" s="762" t="s">
        <v>0</v>
      </c>
      <c r="C106" s="754" t="s">
        <v>94</v>
      </c>
      <c r="D106" s="754" t="s">
        <v>1</v>
      </c>
      <c r="E106" s="754" t="s">
        <v>95</v>
      </c>
      <c r="F106" s="775" t="s">
        <v>5</v>
      </c>
      <c r="G106" s="785" t="s">
        <v>89</v>
      </c>
      <c r="H106" s="757"/>
      <c r="I106" s="757"/>
      <c r="J106" s="757"/>
      <c r="K106" s="758"/>
    </row>
    <row r="107" spans="2:11" ht="30" x14ac:dyDescent="0.25">
      <c r="B107" s="763"/>
      <c r="C107" s="755"/>
      <c r="D107" s="755"/>
      <c r="E107" s="755"/>
      <c r="F107" s="776"/>
      <c r="G107" s="369" t="s">
        <v>96</v>
      </c>
      <c r="H107" s="329" t="s">
        <v>86</v>
      </c>
      <c r="I107" s="329" t="s">
        <v>97</v>
      </c>
      <c r="J107" s="329" t="s">
        <v>87</v>
      </c>
      <c r="K107" s="330" t="s">
        <v>88</v>
      </c>
    </row>
    <row r="108" spans="2:11" x14ac:dyDescent="0.25">
      <c r="B108" s="332" t="str">
        <f>IF(ISBLANK(Divisórias!B26),"",Divisórias!B26)</f>
        <v/>
      </c>
      <c r="C108" s="333" t="str">
        <f>IF(ISBLANK(Divisórias!C26),"",Divisórias!C26)</f>
        <v/>
      </c>
      <c r="D108" s="333" t="str">
        <f>IF(ISBLANK(Divisórias!D26),"",Divisórias!D26)</f>
        <v/>
      </c>
      <c r="E108" s="356" t="str">
        <f>IF(ISBLANK(Divisórias!I26),"",Divisórias!I26)</f>
        <v/>
      </c>
      <c r="F108" s="370" t="str">
        <f>IF(ISBLANK(Divisórias!J26),"",Divisórias!J26)</f>
        <v/>
      </c>
      <c r="G108" s="389"/>
      <c r="H108" s="209"/>
      <c r="I108" s="210"/>
      <c r="J108" s="209"/>
      <c r="K108" s="211"/>
    </row>
    <row r="109" spans="2:11" x14ac:dyDescent="0.25">
      <c r="B109" s="332" t="str">
        <f>IF(ISBLANK(Divisórias!B27),"",Divisórias!B27)</f>
        <v/>
      </c>
      <c r="C109" s="333" t="str">
        <f>IF(ISBLANK(Divisórias!C27),"",Divisórias!C27)</f>
        <v/>
      </c>
      <c r="D109" s="333" t="str">
        <f>IF(ISBLANK(Divisórias!D27),"",Divisórias!D27)</f>
        <v/>
      </c>
      <c r="E109" s="356" t="str">
        <f>IF(ISBLANK(Divisórias!I27),"",Divisórias!I27)</f>
        <v/>
      </c>
      <c r="F109" s="370" t="str">
        <f>IF(ISBLANK(Divisórias!J27),"",Divisórias!J27)</f>
        <v/>
      </c>
      <c r="G109" s="389"/>
      <c r="H109" s="209"/>
      <c r="I109" s="210"/>
      <c r="J109" s="209"/>
      <c r="K109" s="211"/>
    </row>
    <row r="110" spans="2:11" x14ac:dyDescent="0.25">
      <c r="B110" s="332" t="str">
        <f>IF(ISBLANK(Divisórias!B28),"",Divisórias!B28)</f>
        <v/>
      </c>
      <c r="C110" s="333" t="str">
        <f>IF(ISBLANK(Divisórias!C28),"",Divisórias!C28)</f>
        <v/>
      </c>
      <c r="D110" s="333" t="str">
        <f>IF(ISBLANK(Divisórias!D28),"",Divisórias!D28)</f>
        <v/>
      </c>
      <c r="E110" s="356" t="str">
        <f>IF(ISBLANK(Divisórias!I28),"",Divisórias!I28)</f>
        <v/>
      </c>
      <c r="F110" s="370" t="str">
        <f>IF(ISBLANK(Divisórias!J28),"",Divisórias!J28)</f>
        <v/>
      </c>
      <c r="G110" s="389"/>
      <c r="H110" s="209"/>
      <c r="I110" s="210"/>
      <c r="J110" s="209"/>
      <c r="K110" s="211"/>
    </row>
    <row r="111" spans="2:11" x14ac:dyDescent="0.25">
      <c r="B111" s="332" t="str">
        <f>IF(ISBLANK(Divisórias!B29),"",Divisórias!B29)</f>
        <v/>
      </c>
      <c r="C111" s="333" t="str">
        <f>IF(ISBLANK(Divisórias!C29),"",Divisórias!C29)</f>
        <v/>
      </c>
      <c r="D111" s="333" t="str">
        <f>IF(ISBLANK(Divisórias!D29),"",Divisórias!D29)</f>
        <v/>
      </c>
      <c r="E111" s="356" t="str">
        <f>IF(ISBLANK(Divisórias!I29),"",Divisórias!I29)</f>
        <v/>
      </c>
      <c r="F111" s="370" t="str">
        <f>IF(ISBLANK(Divisórias!J29),"",Divisórias!J29)</f>
        <v/>
      </c>
      <c r="G111" s="389"/>
      <c r="H111" s="209"/>
      <c r="I111" s="210"/>
      <c r="J111" s="209"/>
      <c r="K111" s="211"/>
    </row>
    <row r="112" spans="2:11" ht="16.5" thickBot="1" x14ac:dyDescent="0.3">
      <c r="B112" s="336" t="str">
        <f>IF(ISBLANK(Divisórias!B30),"",Divisórias!B30)</f>
        <v/>
      </c>
      <c r="C112" s="337" t="str">
        <f>IF(ISBLANK(Divisórias!C30),"",Divisórias!C30)</f>
        <v/>
      </c>
      <c r="D112" s="337" t="str">
        <f>IF(ISBLANK(Divisórias!D30),"",Divisórias!D30)</f>
        <v/>
      </c>
      <c r="E112" s="363" t="str">
        <f>IF(ISBLANK(Divisórias!I30),"",Divisórias!I30)</f>
        <v/>
      </c>
      <c r="F112" s="371" t="str">
        <f>IF(ISBLANK(Divisórias!J30),"",Divisórias!J30)</f>
        <v/>
      </c>
      <c r="G112" s="390"/>
      <c r="H112" s="212"/>
      <c r="I112" s="213"/>
      <c r="J112" s="212"/>
      <c r="K112" s="214"/>
    </row>
    <row r="113" spans="2:11" ht="21.75" thickBot="1" x14ac:dyDescent="0.3">
      <c r="B113" s="764" t="s">
        <v>56</v>
      </c>
      <c r="C113" s="765"/>
      <c r="D113" s="765"/>
      <c r="E113" s="791">
        <f>SUM(E108:E112)</f>
        <v>0</v>
      </c>
      <c r="F113" s="792"/>
      <c r="G113" s="766" t="s">
        <v>56</v>
      </c>
      <c r="H113" s="767"/>
      <c r="I113" s="767"/>
      <c r="J113" s="767"/>
      <c r="K113" s="339">
        <f>SUM(K108:K112)</f>
        <v>0</v>
      </c>
    </row>
    <row r="114" spans="2:11" ht="21" thickBot="1" x14ac:dyDescent="0.3">
      <c r="B114" s="759" t="s">
        <v>26</v>
      </c>
      <c r="C114" s="760"/>
      <c r="D114" s="760"/>
      <c r="E114" s="760"/>
      <c r="F114" s="760"/>
      <c r="G114" s="760"/>
      <c r="H114" s="760"/>
      <c r="I114" s="760"/>
      <c r="J114" s="760"/>
      <c r="K114" s="761"/>
    </row>
    <row r="115" spans="2:11" x14ac:dyDescent="0.25">
      <c r="B115" s="762" t="s">
        <v>0</v>
      </c>
      <c r="C115" s="754" t="s">
        <v>94</v>
      </c>
      <c r="D115" s="754" t="s">
        <v>1</v>
      </c>
      <c r="E115" s="754" t="s">
        <v>95</v>
      </c>
      <c r="F115" s="775" t="s">
        <v>5</v>
      </c>
      <c r="G115" s="785" t="s">
        <v>89</v>
      </c>
      <c r="H115" s="757"/>
      <c r="I115" s="757"/>
      <c r="J115" s="757"/>
      <c r="K115" s="758"/>
    </row>
    <row r="116" spans="2:11" ht="30" x14ac:dyDescent="0.25">
      <c r="B116" s="763"/>
      <c r="C116" s="755"/>
      <c r="D116" s="755"/>
      <c r="E116" s="755"/>
      <c r="F116" s="776"/>
      <c r="G116" s="369" t="s">
        <v>96</v>
      </c>
      <c r="H116" s="329" t="s">
        <v>86</v>
      </c>
      <c r="I116" s="329" t="s">
        <v>97</v>
      </c>
      <c r="J116" s="329" t="s">
        <v>87</v>
      </c>
      <c r="K116" s="330" t="s">
        <v>88</v>
      </c>
    </row>
    <row r="117" spans="2:11" ht="20.100000000000001" customHeight="1" x14ac:dyDescent="0.25">
      <c r="B117" s="366" t="s">
        <v>125</v>
      </c>
      <c r="C117" s="366">
        <v>292958</v>
      </c>
      <c r="D117" s="372" t="s">
        <v>565</v>
      </c>
      <c r="E117" s="356">
        <v>931.5</v>
      </c>
      <c r="F117" s="659">
        <v>45961</v>
      </c>
      <c r="G117" s="389"/>
      <c r="H117" s="209"/>
      <c r="I117" s="210"/>
      <c r="J117" s="209"/>
      <c r="K117" s="211"/>
    </row>
    <row r="118" spans="2:11" ht="20.100000000000001" customHeight="1" x14ac:dyDescent="0.25">
      <c r="B118" s="366" t="s">
        <v>125</v>
      </c>
      <c r="C118" s="366">
        <v>292925</v>
      </c>
      <c r="D118" s="637" t="s">
        <v>568</v>
      </c>
      <c r="E118" s="356">
        <v>2288</v>
      </c>
      <c r="F118" s="659">
        <v>45989</v>
      </c>
      <c r="G118" s="389"/>
      <c r="H118" s="209"/>
      <c r="I118" s="210"/>
      <c r="J118" s="209"/>
      <c r="K118" s="211"/>
    </row>
    <row r="119" spans="2:11" ht="20.100000000000001" customHeight="1" x14ac:dyDescent="0.25">
      <c r="B119" s="366" t="s">
        <v>665</v>
      </c>
      <c r="C119" s="366">
        <v>303606</v>
      </c>
      <c r="D119" s="637" t="s">
        <v>666</v>
      </c>
      <c r="E119" s="356">
        <v>47500</v>
      </c>
      <c r="F119" s="659">
        <v>45961</v>
      </c>
      <c r="G119" s="389"/>
      <c r="H119" s="209"/>
      <c r="I119" s="210"/>
      <c r="J119" s="209"/>
      <c r="K119" s="211"/>
    </row>
    <row r="120" spans="2:11" ht="45" x14ac:dyDescent="0.25">
      <c r="B120" s="357" t="s">
        <v>665</v>
      </c>
      <c r="C120" s="358">
        <v>303606</v>
      </c>
      <c r="D120" s="358" t="s">
        <v>668</v>
      </c>
      <c r="E120" s="360">
        <v>17000</v>
      </c>
      <c r="F120" s="361">
        <v>45961</v>
      </c>
      <c r="G120" s="383"/>
      <c r="H120" s="209"/>
      <c r="I120" s="210"/>
      <c r="J120" s="209"/>
      <c r="K120" s="211"/>
    </row>
    <row r="121" spans="2:11" ht="16.5" thickBot="1" x14ac:dyDescent="0.3">
      <c r="B121" s="336" t="str">
        <f>IF(ISBLANK(Eventos!B32),"",Eventos!B32)</f>
        <v/>
      </c>
      <c r="C121" s="337" t="str">
        <f>IF(ISBLANK(Eventos!C32),"",Eventos!C32)</f>
        <v/>
      </c>
      <c r="D121" s="337" t="str">
        <f>IF(ISBLANK(Eventos!D32),"",Eventos!D32)</f>
        <v/>
      </c>
      <c r="E121" s="363" t="str">
        <f>IF(ISBLANK(Eventos!I32),"",Eventos!I32)</f>
        <v/>
      </c>
      <c r="F121" s="364" t="str">
        <f>IF(ISBLANK(Eventos!J32),"",Eventos!J32)</f>
        <v/>
      </c>
      <c r="G121" s="384"/>
      <c r="H121" s="212"/>
      <c r="I121" s="213"/>
      <c r="J121" s="212"/>
      <c r="K121" s="214"/>
    </row>
    <row r="122" spans="2:11" ht="21.75" thickBot="1" x14ac:dyDescent="0.3">
      <c r="B122" s="764" t="s">
        <v>57</v>
      </c>
      <c r="C122" s="765"/>
      <c r="D122" s="765"/>
      <c r="E122" s="791">
        <f>SUM(E117:E121)</f>
        <v>67719.5</v>
      </c>
      <c r="F122" s="792"/>
      <c r="G122" s="752" t="s">
        <v>57</v>
      </c>
      <c r="H122" s="753"/>
      <c r="I122" s="753"/>
      <c r="J122" s="753"/>
      <c r="K122" s="339">
        <f>SUM(K117:K121)</f>
        <v>0</v>
      </c>
    </row>
    <row r="123" spans="2:11" ht="21" thickBot="1" x14ac:dyDescent="0.3">
      <c r="B123" s="759" t="s">
        <v>25</v>
      </c>
      <c r="C123" s="760"/>
      <c r="D123" s="760"/>
      <c r="E123" s="760"/>
      <c r="F123" s="760"/>
      <c r="G123" s="760"/>
      <c r="H123" s="760"/>
      <c r="I123" s="760"/>
      <c r="J123" s="760"/>
      <c r="K123" s="761"/>
    </row>
    <row r="124" spans="2:11" x14ac:dyDescent="0.25">
      <c r="B124" s="762" t="s">
        <v>0</v>
      </c>
      <c r="C124" s="754" t="s">
        <v>94</v>
      </c>
      <c r="D124" s="754" t="s">
        <v>1</v>
      </c>
      <c r="E124" s="754" t="s">
        <v>95</v>
      </c>
      <c r="F124" s="768" t="s">
        <v>5</v>
      </c>
      <c r="G124" s="756" t="s">
        <v>89</v>
      </c>
      <c r="H124" s="757"/>
      <c r="I124" s="757"/>
      <c r="J124" s="757"/>
      <c r="K124" s="758"/>
    </row>
    <row r="125" spans="2:11" ht="30" x14ac:dyDescent="0.25">
      <c r="B125" s="763"/>
      <c r="C125" s="755"/>
      <c r="D125" s="755"/>
      <c r="E125" s="755"/>
      <c r="F125" s="769"/>
      <c r="G125" s="328" t="s">
        <v>96</v>
      </c>
      <c r="H125" s="329" t="s">
        <v>86</v>
      </c>
      <c r="I125" s="329" t="s">
        <v>97</v>
      </c>
      <c r="J125" s="329" t="s">
        <v>87</v>
      </c>
      <c r="K125" s="330" t="s">
        <v>88</v>
      </c>
    </row>
    <row r="126" spans="2:11" x14ac:dyDescent="0.25">
      <c r="B126" s="332" t="str">
        <f>IF(ISBLANK(Eletrodomésticos!B39),"",Eletrodomésticos!B39)</f>
        <v/>
      </c>
      <c r="C126" s="333" t="str">
        <f>IF(ISBLANK(Eletrodomésticos!C39),"",Eletrodomésticos!C39)</f>
        <v/>
      </c>
      <c r="D126" s="333" t="str">
        <f>IF(ISBLANK(Eletrodomésticos!D39),"",Eletrodomésticos!D39)</f>
        <v/>
      </c>
      <c r="E126" s="373" t="str">
        <f>IF(ISBLANK(Eletrodomésticos!I39),"",Eletrodomésticos!I39)</f>
        <v/>
      </c>
      <c r="F126" s="335" t="str">
        <f>IF(ISBLANK(Eletrodomésticos!J39),"",Eletrodomésticos!J39)</f>
        <v/>
      </c>
      <c r="G126" s="383"/>
      <c r="H126" s="209"/>
      <c r="I126" s="210"/>
      <c r="J126" s="209"/>
      <c r="K126" s="211"/>
    </row>
    <row r="127" spans="2:11" x14ac:dyDescent="0.25">
      <c r="B127" s="332" t="str">
        <f>IF(ISBLANK(Eletrodomésticos!B40),"",Eletrodomésticos!B40)</f>
        <v/>
      </c>
      <c r="C127" s="333" t="str">
        <f>IF(ISBLANK(Eletrodomésticos!C40),"",Eletrodomésticos!C40)</f>
        <v/>
      </c>
      <c r="D127" s="333" t="str">
        <f>IF(ISBLANK(Eletrodomésticos!D40),"",Eletrodomésticos!D40)</f>
        <v/>
      </c>
      <c r="E127" s="373" t="str">
        <f>IF(ISBLANK(Eletrodomésticos!I40),"",Eletrodomésticos!I40)</f>
        <v/>
      </c>
      <c r="F127" s="335" t="str">
        <f>IF(ISBLANK(Eletrodomésticos!J40),"",Eletrodomésticos!J40)</f>
        <v/>
      </c>
      <c r="G127" s="383"/>
      <c r="H127" s="209"/>
      <c r="I127" s="210"/>
      <c r="J127" s="209"/>
      <c r="K127" s="211"/>
    </row>
    <row r="128" spans="2:11" x14ac:dyDescent="0.25">
      <c r="B128" s="332" t="str">
        <f>IF(ISBLANK(Eletrodomésticos!B41),"",Eletrodomésticos!B41)</f>
        <v/>
      </c>
      <c r="C128" s="333" t="str">
        <f>IF(ISBLANK(Eletrodomésticos!C41),"",Eletrodomésticos!C41)</f>
        <v/>
      </c>
      <c r="D128" s="333" t="str">
        <f>IF(ISBLANK(Eletrodomésticos!D41),"",Eletrodomésticos!D41)</f>
        <v/>
      </c>
      <c r="E128" s="373" t="str">
        <f>IF(ISBLANK(Eletrodomésticos!I41),"",Eletrodomésticos!I41)</f>
        <v/>
      </c>
      <c r="F128" s="335" t="str">
        <f>IF(ISBLANK(Eletrodomésticos!J41),"",Eletrodomésticos!J41)</f>
        <v/>
      </c>
      <c r="G128" s="383"/>
      <c r="H128" s="209"/>
      <c r="I128" s="210"/>
      <c r="J128" s="209"/>
      <c r="K128" s="211"/>
    </row>
    <row r="129" spans="2:11" x14ac:dyDescent="0.25">
      <c r="B129" s="332" t="str">
        <f>IF(ISBLANK(Eletrodomésticos!B42),"",Eletrodomésticos!B42)</f>
        <v/>
      </c>
      <c r="C129" s="333" t="str">
        <f>IF(ISBLANK(Eletrodomésticos!C42),"",Eletrodomésticos!C42)</f>
        <v/>
      </c>
      <c r="D129" s="333" t="str">
        <f>IF(ISBLANK(Eletrodomésticos!D42),"",Eletrodomésticos!D42)</f>
        <v/>
      </c>
      <c r="E129" s="373" t="str">
        <f>IF(ISBLANK(Eletrodomésticos!I42),"",Eletrodomésticos!I42)</f>
        <v/>
      </c>
      <c r="F129" s="335" t="str">
        <f>IF(ISBLANK(Eletrodomésticos!J42),"",Eletrodomésticos!J42)</f>
        <v/>
      </c>
      <c r="G129" s="383"/>
      <c r="H129" s="209"/>
      <c r="I129" s="210"/>
      <c r="J129" s="209"/>
      <c r="K129" s="211"/>
    </row>
    <row r="130" spans="2:11" ht="16.5" thickBot="1" x14ac:dyDescent="0.3">
      <c r="B130" s="336" t="str">
        <f>IF(ISBLANK(Eletrodomésticos!B43),"",Eletrodomésticos!B43)</f>
        <v/>
      </c>
      <c r="C130" s="337" t="str">
        <f>IF(ISBLANK(Eletrodomésticos!C43),"",Eletrodomésticos!C43)</f>
        <v/>
      </c>
      <c r="D130" s="337" t="str">
        <f>IF(ISBLANK(Eletrodomésticos!D43),"",Eletrodomésticos!D43)</f>
        <v/>
      </c>
      <c r="E130" s="374" t="str">
        <f>IF(ISBLANK(Eletrodomésticos!I43),"",Eletrodomésticos!I43)</f>
        <v/>
      </c>
      <c r="F130" s="364" t="str">
        <f>IF(ISBLANK(Eletrodomésticos!J43),"",Eletrodomésticos!J43)</f>
        <v/>
      </c>
      <c r="G130" s="384"/>
      <c r="H130" s="212"/>
      <c r="I130" s="213"/>
      <c r="J130" s="212"/>
      <c r="K130" s="214"/>
    </row>
    <row r="131" spans="2:11" ht="21.75" thickBot="1" x14ac:dyDescent="0.3">
      <c r="B131" s="764" t="s">
        <v>58</v>
      </c>
      <c r="C131" s="765"/>
      <c r="D131" s="765"/>
      <c r="E131" s="791">
        <f>SUM(E126:E130)</f>
        <v>0</v>
      </c>
      <c r="F131" s="792"/>
      <c r="G131" s="766" t="s">
        <v>90</v>
      </c>
      <c r="H131" s="767"/>
      <c r="I131" s="767"/>
      <c r="J131" s="767"/>
      <c r="K131" s="339">
        <f>SUM(K126:K130)</f>
        <v>0</v>
      </c>
    </row>
    <row r="132" spans="2:11" ht="21" thickBot="1" x14ac:dyDescent="0.3">
      <c r="B132" s="759" t="s">
        <v>855</v>
      </c>
      <c r="C132" s="760"/>
      <c r="D132" s="760"/>
      <c r="E132" s="760"/>
      <c r="F132" s="760"/>
      <c r="G132" s="760"/>
      <c r="H132" s="760"/>
      <c r="I132" s="760"/>
      <c r="J132" s="760"/>
      <c r="K132" s="761"/>
    </row>
    <row r="133" spans="2:11" x14ac:dyDescent="0.25">
      <c r="B133" s="762" t="s">
        <v>0</v>
      </c>
      <c r="C133" s="754" t="s">
        <v>94</v>
      </c>
      <c r="D133" s="754" t="s">
        <v>1</v>
      </c>
      <c r="E133" s="754" t="s">
        <v>95</v>
      </c>
      <c r="F133" s="768" t="s">
        <v>5</v>
      </c>
      <c r="G133" s="756" t="s">
        <v>89</v>
      </c>
      <c r="H133" s="757"/>
      <c r="I133" s="757"/>
      <c r="J133" s="757"/>
      <c r="K133" s="758"/>
    </row>
    <row r="134" spans="2:11" ht="30" x14ac:dyDescent="0.25">
      <c r="B134" s="763"/>
      <c r="C134" s="755"/>
      <c r="D134" s="755"/>
      <c r="E134" s="755"/>
      <c r="F134" s="769"/>
      <c r="G134" s="328" t="s">
        <v>96</v>
      </c>
      <c r="H134" s="329" t="s">
        <v>86</v>
      </c>
      <c r="I134" s="329" t="s">
        <v>97</v>
      </c>
      <c r="J134" s="329" t="s">
        <v>87</v>
      </c>
      <c r="K134" s="330" t="s">
        <v>88</v>
      </c>
    </row>
    <row r="135" spans="2:11" ht="75" x14ac:dyDescent="0.25">
      <c r="B135" s="332" t="s">
        <v>135</v>
      </c>
      <c r="C135" s="333">
        <v>284611</v>
      </c>
      <c r="D135" s="333" t="s">
        <v>431</v>
      </c>
      <c r="E135" s="373">
        <v>55000</v>
      </c>
      <c r="F135" s="335">
        <v>45953</v>
      </c>
      <c r="G135" s="383"/>
      <c r="H135" s="209"/>
      <c r="I135" s="210"/>
      <c r="J135" s="209"/>
      <c r="K135" s="211"/>
    </row>
    <row r="136" spans="2:11" ht="90" x14ac:dyDescent="0.25">
      <c r="B136" s="332" t="s">
        <v>135</v>
      </c>
      <c r="C136" s="333">
        <v>284555</v>
      </c>
      <c r="D136" s="333" t="s">
        <v>429</v>
      </c>
      <c r="E136" s="373">
        <v>50000</v>
      </c>
      <c r="F136" s="335">
        <v>45956</v>
      </c>
      <c r="G136" s="383"/>
      <c r="H136" s="209"/>
      <c r="I136" s="539"/>
      <c r="J136" s="209"/>
      <c r="K136" s="211"/>
    </row>
    <row r="137" spans="2:11" ht="45" x14ac:dyDescent="0.25">
      <c r="B137" s="332" t="s">
        <v>135</v>
      </c>
      <c r="C137" s="333">
        <v>284746</v>
      </c>
      <c r="D137" s="333" t="s">
        <v>439</v>
      </c>
      <c r="E137" s="373">
        <v>10200</v>
      </c>
      <c r="F137" s="335">
        <v>46022</v>
      </c>
      <c r="G137" s="383"/>
      <c r="H137" s="209"/>
      <c r="I137" s="532"/>
      <c r="J137" s="209"/>
      <c r="K137" s="211"/>
    </row>
    <row r="138" spans="2:11" x14ac:dyDescent="0.25">
      <c r="B138" s="332" t="str">
        <f>IF(ISBLANK('Assinatura(livros)'!B36),"",'Assinatura(livros)'!B36)</f>
        <v/>
      </c>
      <c r="C138" s="333" t="str">
        <f>IF(ISBLANK('Assinatura(livros)'!C36),"",'Assinatura(livros)'!C36)</f>
        <v/>
      </c>
      <c r="D138" s="333" t="str">
        <f>IF(ISBLANK('Assinatura(livros)'!D36),"",'Assinatura(livros)'!D36)</f>
        <v/>
      </c>
      <c r="E138" s="373" t="str">
        <f>IF(ISBLANK('Assinatura(livros)'!I36),"",'Assinatura(livros)'!I36)</f>
        <v/>
      </c>
      <c r="F138" s="335" t="str">
        <f>IF(ISBLANK('Assinatura(livros)'!J36),"",'Assinatura(livros)'!J36)</f>
        <v/>
      </c>
      <c r="G138" s="383"/>
      <c r="H138" s="209"/>
      <c r="I138" s="210"/>
      <c r="J138" s="209"/>
      <c r="K138" s="211"/>
    </row>
    <row r="139" spans="2:11" ht="16.5" thickBot="1" x14ac:dyDescent="0.3">
      <c r="B139" s="336" t="str">
        <f>IF(ISBLANK('Assinatura(livros)'!B37),"",'Assinatura(livros)'!B37)</f>
        <v/>
      </c>
      <c r="C139" s="337" t="str">
        <f>IF(ISBLANK('Assinatura(livros)'!C37),"",'Assinatura(livros)'!C37)</f>
        <v/>
      </c>
      <c r="D139" s="337" t="str">
        <f>IF(ISBLANK('Assinatura(livros)'!D37),"",'Assinatura(livros)'!D37)</f>
        <v/>
      </c>
      <c r="E139" s="374" t="str">
        <f>IF(ISBLANK('Assinatura(livros)'!I37),"",'Assinatura(livros)'!I37)</f>
        <v/>
      </c>
      <c r="F139" s="364" t="str">
        <f>IF(ISBLANK('Assinatura(livros)'!J37),"",'Assinatura(livros)'!J37)</f>
        <v/>
      </c>
      <c r="G139" s="384"/>
      <c r="H139" s="212"/>
      <c r="I139" s="213"/>
      <c r="J139" s="212"/>
      <c r="K139" s="214"/>
    </row>
    <row r="140" spans="2:11" ht="21.75" thickBot="1" x14ac:dyDescent="0.3">
      <c r="B140" s="764" t="s">
        <v>98</v>
      </c>
      <c r="C140" s="765"/>
      <c r="D140" s="765"/>
      <c r="E140" s="791">
        <f>SUM(E135:E139)</f>
        <v>115200</v>
      </c>
      <c r="F140" s="792"/>
      <c r="G140" s="766" t="s">
        <v>98</v>
      </c>
      <c r="H140" s="767"/>
      <c r="I140" s="767"/>
      <c r="J140" s="767"/>
      <c r="K140" s="339">
        <f>SUM(K135:K139)</f>
        <v>0</v>
      </c>
    </row>
    <row r="141" spans="2:11" ht="21" thickBot="1" x14ac:dyDescent="0.3">
      <c r="B141" s="759" t="s">
        <v>59</v>
      </c>
      <c r="C141" s="760"/>
      <c r="D141" s="760"/>
      <c r="E141" s="760"/>
      <c r="F141" s="760"/>
      <c r="G141" s="760"/>
      <c r="H141" s="760"/>
      <c r="I141" s="760"/>
      <c r="J141" s="760"/>
      <c r="K141" s="761"/>
    </row>
    <row r="142" spans="2:11" x14ac:dyDescent="0.25">
      <c r="B142" s="762" t="s">
        <v>0</v>
      </c>
      <c r="C142" s="754" t="s">
        <v>94</v>
      </c>
      <c r="D142" s="754" t="s">
        <v>1</v>
      </c>
      <c r="E142" s="754" t="s">
        <v>95</v>
      </c>
      <c r="F142" s="768" t="s">
        <v>5</v>
      </c>
      <c r="G142" s="756" t="s">
        <v>89</v>
      </c>
      <c r="H142" s="757"/>
      <c r="I142" s="757"/>
      <c r="J142" s="757"/>
      <c r="K142" s="758"/>
    </row>
    <row r="143" spans="2:11" ht="30" x14ac:dyDescent="0.25">
      <c r="B143" s="763"/>
      <c r="C143" s="755"/>
      <c r="D143" s="755"/>
      <c r="E143" s="755"/>
      <c r="F143" s="769"/>
      <c r="G143" s="328" t="s">
        <v>96</v>
      </c>
      <c r="H143" s="329" t="s">
        <v>86</v>
      </c>
      <c r="I143" s="329" t="s">
        <v>97</v>
      </c>
      <c r="J143" s="329" t="s">
        <v>87</v>
      </c>
      <c r="K143" s="330" t="s">
        <v>88</v>
      </c>
    </row>
    <row r="144" spans="2:11" ht="30" x14ac:dyDescent="0.25">
      <c r="B144" s="332" t="s">
        <v>133</v>
      </c>
      <c r="C144" s="333">
        <v>296403</v>
      </c>
      <c r="D144" s="333" t="s">
        <v>246</v>
      </c>
      <c r="E144" s="373">
        <v>3105.6</v>
      </c>
      <c r="F144" s="335">
        <v>45991</v>
      </c>
      <c r="G144" s="383"/>
      <c r="H144" s="209"/>
      <c r="I144" s="210"/>
      <c r="J144" s="209"/>
      <c r="K144" s="211"/>
    </row>
    <row r="145" spans="2:11" ht="30" x14ac:dyDescent="0.25">
      <c r="B145" s="332" t="s">
        <v>131</v>
      </c>
      <c r="C145" s="333">
        <v>290444</v>
      </c>
      <c r="D145" s="333" t="s">
        <v>607</v>
      </c>
      <c r="E145" s="373">
        <v>280000</v>
      </c>
      <c r="F145" s="335">
        <v>45991</v>
      </c>
      <c r="G145" s="383"/>
      <c r="H145" s="209"/>
      <c r="I145" s="210"/>
      <c r="J145" s="209"/>
      <c r="K145" s="211"/>
    </row>
    <row r="146" spans="2:11" x14ac:dyDescent="0.25">
      <c r="B146" s="332" t="str">
        <f>IF(ISBLANK('Manutenção de equipamentos'!B28),"",'Manutenção de equipamentos'!B28)</f>
        <v/>
      </c>
      <c r="C146" s="333" t="str">
        <f>IF(ISBLANK('Manutenção de equipamentos'!C28),"",'Manutenção de equipamentos'!C28)</f>
        <v/>
      </c>
      <c r="D146" s="333" t="str">
        <f>IF(ISBLANK('Manutenção de equipamentos'!D28),"",'Manutenção de equipamentos'!D28)</f>
        <v/>
      </c>
      <c r="E146" s="373" t="str">
        <f>IF(ISBLANK('Manutenção de equipamentos'!I28),"",'Manutenção de equipamentos'!I28)</f>
        <v/>
      </c>
      <c r="F146" s="335" t="str">
        <f>IF(ISBLANK('Manutenção de equipamentos'!J28),"",'Manutenção de equipamentos'!J28)</f>
        <v/>
      </c>
      <c r="G146" s="383"/>
      <c r="H146" s="209"/>
      <c r="I146" s="210"/>
      <c r="J146" s="209"/>
      <c r="K146" s="211"/>
    </row>
    <row r="147" spans="2:11" x14ac:dyDescent="0.25">
      <c r="B147" s="332" t="str">
        <f>IF(ISBLANK('Manutenção de equipamentos'!B29),"",'Manutenção de equipamentos'!B29)</f>
        <v/>
      </c>
      <c r="C147" s="333" t="str">
        <f>IF(ISBLANK('Manutenção de equipamentos'!C29),"",'Manutenção de equipamentos'!C29)</f>
        <v/>
      </c>
      <c r="D147" s="333" t="str">
        <f>IF(ISBLANK('Manutenção de equipamentos'!D29),"",'Manutenção de equipamentos'!D29)</f>
        <v/>
      </c>
      <c r="E147" s="373" t="str">
        <f>IF(ISBLANK('Manutenção de equipamentos'!I29),"",'Manutenção de equipamentos'!I29)</f>
        <v/>
      </c>
      <c r="F147" s="335" t="str">
        <f>IF(ISBLANK('Manutenção de equipamentos'!J29),"",'Manutenção de equipamentos'!J29)</f>
        <v/>
      </c>
      <c r="G147" s="383"/>
      <c r="H147" s="393"/>
      <c r="I147" s="394"/>
      <c r="J147" s="209"/>
      <c r="K147" s="211"/>
    </row>
    <row r="148" spans="2:11" ht="16.5" thickBot="1" x14ac:dyDescent="0.3">
      <c r="B148" s="336" t="str">
        <f>IF(ISBLANK('Manutenção de equipamentos'!B30),"",'Manutenção de equipamentos'!B30)</f>
        <v/>
      </c>
      <c r="C148" s="337" t="str">
        <f>IF(ISBLANK('Manutenção de equipamentos'!C30),"",'Manutenção de equipamentos'!C30)</f>
        <v/>
      </c>
      <c r="D148" s="337" t="str">
        <f>IF(ISBLANK('Manutenção de equipamentos'!D30),"",'Manutenção de equipamentos'!D30)</f>
        <v/>
      </c>
      <c r="E148" s="374" t="str">
        <f>IF(ISBLANK('Manutenção de equipamentos'!I30),"",'Manutenção de equipamentos'!I30)</f>
        <v/>
      </c>
      <c r="F148" s="364" t="str">
        <f>IF(ISBLANK('Manutenção de equipamentos'!J30),"",'Manutenção de equipamentos'!J30)</f>
        <v/>
      </c>
      <c r="G148" s="384"/>
      <c r="H148" s="212"/>
      <c r="I148" s="213"/>
      <c r="J148" s="212"/>
      <c r="K148" s="214"/>
    </row>
    <row r="149" spans="2:11" ht="21.75" thickBot="1" x14ac:dyDescent="0.3">
      <c r="B149" s="764" t="s">
        <v>60</v>
      </c>
      <c r="C149" s="765"/>
      <c r="D149" s="765"/>
      <c r="E149" s="791">
        <f>SUM(E144:E148)</f>
        <v>283105.59999999998</v>
      </c>
      <c r="F149" s="792"/>
      <c r="G149" s="766" t="s">
        <v>91</v>
      </c>
      <c r="H149" s="767"/>
      <c r="I149" s="767"/>
      <c r="J149" s="767"/>
      <c r="K149" s="339">
        <f>SUM(K144:K148)</f>
        <v>0</v>
      </c>
    </row>
    <row r="150" spans="2:11" ht="21" thickBot="1" x14ac:dyDescent="0.3">
      <c r="B150" s="759" t="s">
        <v>27</v>
      </c>
      <c r="C150" s="760"/>
      <c r="D150" s="760"/>
      <c r="E150" s="760"/>
      <c r="F150" s="760"/>
      <c r="G150" s="760"/>
      <c r="H150" s="760"/>
      <c r="I150" s="760"/>
      <c r="J150" s="760"/>
      <c r="K150" s="761"/>
    </row>
    <row r="151" spans="2:11" x14ac:dyDescent="0.25">
      <c r="B151" s="762" t="s">
        <v>0</v>
      </c>
      <c r="C151" s="754" t="s">
        <v>94</v>
      </c>
      <c r="D151" s="754" t="s">
        <v>1</v>
      </c>
      <c r="E151" s="754" t="s">
        <v>95</v>
      </c>
      <c r="F151" s="768" t="s">
        <v>5</v>
      </c>
      <c r="G151" s="756" t="s">
        <v>89</v>
      </c>
      <c r="H151" s="757"/>
      <c r="I151" s="757"/>
      <c r="J151" s="757"/>
      <c r="K151" s="758"/>
    </row>
    <row r="152" spans="2:11" ht="30" x14ac:dyDescent="0.25">
      <c r="B152" s="763"/>
      <c r="C152" s="755"/>
      <c r="D152" s="755"/>
      <c r="E152" s="755"/>
      <c r="F152" s="769"/>
      <c r="G152" s="328" t="s">
        <v>96</v>
      </c>
      <c r="H152" s="329" t="s">
        <v>86</v>
      </c>
      <c r="I152" s="329" t="s">
        <v>97</v>
      </c>
      <c r="J152" s="329" t="s">
        <v>87</v>
      </c>
      <c r="K152" s="330" t="s">
        <v>88</v>
      </c>
    </row>
    <row r="153" spans="2:11" ht="45" x14ac:dyDescent="0.25">
      <c r="B153" s="332" t="s">
        <v>130</v>
      </c>
      <c r="C153" s="333">
        <v>288230</v>
      </c>
      <c r="D153" s="333" t="s">
        <v>542</v>
      </c>
      <c r="E153" s="356">
        <v>30000</v>
      </c>
      <c r="F153" s="335">
        <v>45996</v>
      </c>
      <c r="G153" s="383"/>
      <c r="H153" s="209"/>
      <c r="I153" s="210"/>
      <c r="J153" s="209"/>
      <c r="K153" s="211"/>
    </row>
    <row r="154" spans="2:11" x14ac:dyDescent="0.25">
      <c r="B154" s="332"/>
      <c r="C154" s="333"/>
      <c r="D154" s="333"/>
      <c r="E154" s="356"/>
      <c r="F154" s="335"/>
      <c r="G154" s="383"/>
      <c r="H154" s="209"/>
      <c r="I154" s="210"/>
      <c r="J154" s="209"/>
      <c r="K154" s="211"/>
    </row>
    <row r="155" spans="2:11" x14ac:dyDescent="0.25">
      <c r="B155" s="332"/>
      <c r="C155" s="333"/>
      <c r="D155" s="333"/>
      <c r="E155" s="356"/>
      <c r="F155" s="335"/>
      <c r="G155" s="383"/>
      <c r="H155" s="209"/>
      <c r="I155" s="210"/>
      <c r="J155" s="209"/>
      <c r="K155" s="211"/>
    </row>
    <row r="156" spans="2:11" x14ac:dyDescent="0.25">
      <c r="B156" s="332"/>
      <c r="C156" s="333"/>
      <c r="D156" s="333"/>
      <c r="E156" s="356"/>
      <c r="F156" s="335"/>
      <c r="G156" s="383"/>
      <c r="H156" s="209"/>
      <c r="I156" s="210"/>
      <c r="J156" s="209"/>
      <c r="K156" s="211"/>
    </row>
    <row r="157" spans="2:11" ht="16.5" thickBot="1" x14ac:dyDescent="0.3">
      <c r="B157" s="336" t="str">
        <f>IF(ISBLANK('Serviços Gráficos'!B30),"",'Serviços Gráficos'!B30)</f>
        <v/>
      </c>
      <c r="C157" s="337" t="str">
        <f>IF(ISBLANK('Serviços Gráficos'!C30),"",'Serviços Gráficos'!C30)</f>
        <v/>
      </c>
      <c r="D157" s="337" t="str">
        <f>IF(ISBLANK('Serviços Gráficos'!D30),"",'Serviços Gráficos'!D30)</f>
        <v/>
      </c>
      <c r="E157" s="363" t="str">
        <f>IF(ISBLANK('Serviços Gráficos'!I30),"",'Serviços Gráficos'!I30)</f>
        <v/>
      </c>
      <c r="F157" s="364" t="str">
        <f>IF(ISBLANK('Serviços Gráficos'!J30),"",'Serviços Gráficos'!J30)</f>
        <v/>
      </c>
      <c r="G157" s="384"/>
      <c r="H157" s="212"/>
      <c r="I157" s="213"/>
      <c r="J157" s="212"/>
      <c r="K157" s="214"/>
    </row>
    <row r="158" spans="2:11" ht="21.75" thickBot="1" x14ac:dyDescent="0.3">
      <c r="B158" s="764" t="s">
        <v>61</v>
      </c>
      <c r="C158" s="765"/>
      <c r="D158" s="765"/>
      <c r="E158" s="791">
        <f>SUM(E153:E157)</f>
        <v>30000</v>
      </c>
      <c r="F158" s="792"/>
      <c r="G158" s="752" t="s">
        <v>61</v>
      </c>
      <c r="H158" s="753"/>
      <c r="I158" s="753"/>
      <c r="J158" s="753"/>
      <c r="K158" s="339">
        <f>SUM(K153:K157)</f>
        <v>0</v>
      </c>
    </row>
    <row r="159" spans="2:11" ht="21" thickBot="1" x14ac:dyDescent="0.3">
      <c r="B159" s="759" t="s">
        <v>28</v>
      </c>
      <c r="C159" s="760"/>
      <c r="D159" s="760"/>
      <c r="E159" s="760"/>
      <c r="F159" s="760"/>
      <c r="G159" s="760"/>
      <c r="H159" s="760"/>
      <c r="I159" s="760"/>
      <c r="J159" s="760"/>
      <c r="K159" s="761"/>
    </row>
    <row r="160" spans="2:11" x14ac:dyDescent="0.25">
      <c r="B160" s="762" t="s">
        <v>0</v>
      </c>
      <c r="C160" s="754" t="s">
        <v>94</v>
      </c>
      <c r="D160" s="754" t="s">
        <v>1</v>
      </c>
      <c r="E160" s="754" t="s">
        <v>95</v>
      </c>
      <c r="F160" s="768" t="s">
        <v>5</v>
      </c>
      <c r="G160" s="756" t="s">
        <v>89</v>
      </c>
      <c r="H160" s="757"/>
      <c r="I160" s="757"/>
      <c r="J160" s="757"/>
      <c r="K160" s="758"/>
    </row>
    <row r="161" spans="2:11" ht="30" x14ac:dyDescent="0.25">
      <c r="B161" s="763"/>
      <c r="C161" s="755"/>
      <c r="D161" s="755"/>
      <c r="E161" s="755"/>
      <c r="F161" s="769"/>
      <c r="G161" s="328" t="s">
        <v>96</v>
      </c>
      <c r="H161" s="329" t="s">
        <v>86</v>
      </c>
      <c r="I161" s="329" t="s">
        <v>97</v>
      </c>
      <c r="J161" s="329" t="s">
        <v>87</v>
      </c>
      <c r="K161" s="330" t="s">
        <v>88</v>
      </c>
    </row>
    <row r="162" spans="2:11" ht="180" x14ac:dyDescent="0.25">
      <c r="B162" s="332" t="s">
        <v>139</v>
      </c>
      <c r="C162" s="333">
        <v>297501</v>
      </c>
      <c r="D162" s="333" t="s">
        <v>578</v>
      </c>
      <c r="E162" s="356">
        <v>1992.45</v>
      </c>
      <c r="F162" s="335">
        <v>45996</v>
      </c>
      <c r="G162" s="383"/>
      <c r="H162" s="209"/>
      <c r="I162" s="210"/>
      <c r="J162" s="209"/>
      <c r="K162" s="211"/>
    </row>
    <row r="163" spans="2:11" ht="45" x14ac:dyDescent="0.25">
      <c r="B163" s="332" t="s">
        <v>133</v>
      </c>
      <c r="C163" s="333">
        <v>290602</v>
      </c>
      <c r="D163" s="333" t="s">
        <v>226</v>
      </c>
      <c r="E163" s="356">
        <v>60077.83</v>
      </c>
      <c r="F163" s="335">
        <v>45961</v>
      </c>
      <c r="G163" s="383"/>
      <c r="H163" s="209"/>
      <c r="I163" s="210"/>
      <c r="J163" s="209"/>
      <c r="K163" s="211"/>
    </row>
    <row r="164" spans="2:11" x14ac:dyDescent="0.25">
      <c r="B164" s="332"/>
      <c r="C164" s="333"/>
      <c r="D164" s="333"/>
      <c r="E164" s="356"/>
      <c r="F164" s="335"/>
      <c r="G164" s="383"/>
      <c r="H164" s="209"/>
      <c r="I164" s="210"/>
      <c r="J164" s="209"/>
      <c r="K164" s="211"/>
    </row>
    <row r="165" spans="2:11" x14ac:dyDescent="0.25">
      <c r="B165" s="332"/>
      <c r="C165" s="333"/>
      <c r="D165" s="333"/>
      <c r="E165" s="356"/>
      <c r="F165" s="335"/>
      <c r="G165" s="383"/>
      <c r="H165" s="209"/>
      <c r="I165" s="210"/>
      <c r="J165" s="209"/>
      <c r="K165" s="211"/>
    </row>
    <row r="166" spans="2:11" x14ac:dyDescent="0.25">
      <c r="B166" s="638"/>
      <c r="C166" s="637"/>
      <c r="D166" s="637"/>
      <c r="E166" s="356"/>
      <c r="F166" s="335"/>
      <c r="G166" s="383"/>
      <c r="H166" s="209"/>
      <c r="I166" s="210"/>
      <c r="J166" s="209"/>
      <c r="K166" s="211"/>
    </row>
    <row r="167" spans="2:11" x14ac:dyDescent="0.25">
      <c r="B167" s="638"/>
      <c r="C167" s="637"/>
      <c r="D167" s="637"/>
      <c r="E167" s="356"/>
      <c r="F167" s="335"/>
      <c r="G167" s="383"/>
      <c r="H167" s="209"/>
      <c r="I167" s="210"/>
      <c r="J167" s="209"/>
      <c r="K167" s="211"/>
    </row>
    <row r="168" spans="2:11" x14ac:dyDescent="0.25">
      <c r="B168" s="638"/>
      <c r="C168" s="637"/>
      <c r="D168" s="637"/>
      <c r="E168" s="356"/>
      <c r="F168" s="335"/>
      <c r="G168" s="383"/>
      <c r="H168" s="209"/>
      <c r="I168" s="210"/>
      <c r="J168" s="209"/>
      <c r="K168" s="211"/>
    </row>
    <row r="169" spans="2:11" x14ac:dyDescent="0.25">
      <c r="B169" s="638"/>
      <c r="C169" s="637"/>
      <c r="D169" s="637"/>
      <c r="E169" s="356"/>
      <c r="F169" s="335"/>
      <c r="G169" s="383"/>
      <c r="H169" s="209"/>
      <c r="I169" s="210"/>
      <c r="J169" s="209"/>
      <c r="K169" s="211"/>
    </row>
    <row r="170" spans="2:11" x14ac:dyDescent="0.25">
      <c r="B170" s="638"/>
      <c r="C170" s="637"/>
      <c r="D170" s="637"/>
      <c r="E170" s="356"/>
      <c r="F170" s="335"/>
      <c r="G170" s="383"/>
      <c r="H170" s="209"/>
      <c r="I170" s="210"/>
      <c r="J170" s="209"/>
      <c r="K170" s="211"/>
    </row>
    <row r="171" spans="2:11" x14ac:dyDescent="0.25">
      <c r="B171" s="332"/>
      <c r="C171" s="333"/>
      <c r="D171" s="333"/>
      <c r="E171" s="356"/>
      <c r="F171" s="335"/>
      <c r="G171" s="383"/>
      <c r="H171" s="209"/>
      <c r="I171" s="210"/>
      <c r="J171" s="209"/>
      <c r="K171" s="211"/>
    </row>
    <row r="172" spans="2:11" x14ac:dyDescent="0.25">
      <c r="B172" s="332"/>
      <c r="C172" s="333"/>
      <c r="D172" s="333"/>
      <c r="E172" s="356"/>
      <c r="F172" s="335"/>
      <c r="G172" s="383"/>
      <c r="H172" s="209"/>
      <c r="I172" s="210"/>
      <c r="J172" s="209"/>
      <c r="K172" s="211"/>
    </row>
    <row r="173" spans="2:11" x14ac:dyDescent="0.25">
      <c r="B173" s="332"/>
      <c r="C173" s="333"/>
      <c r="D173" s="333"/>
      <c r="E173" s="356"/>
      <c r="F173" s="335"/>
      <c r="G173" s="383"/>
      <c r="H173" s="209"/>
      <c r="I173" s="210"/>
      <c r="J173" s="209"/>
      <c r="K173" s="211"/>
    </row>
    <row r="174" spans="2:11" x14ac:dyDescent="0.25">
      <c r="B174" s="332"/>
      <c r="C174" s="333"/>
      <c r="D174" s="333"/>
      <c r="E174" s="356"/>
      <c r="F174" s="335"/>
      <c r="G174" s="383"/>
      <c r="H174" s="209"/>
      <c r="I174" s="210"/>
      <c r="J174" s="209"/>
      <c r="K174" s="211"/>
    </row>
    <row r="175" spans="2:11" x14ac:dyDescent="0.25">
      <c r="B175" s="332"/>
      <c r="C175" s="333"/>
      <c r="D175" s="333"/>
      <c r="E175" s="356"/>
      <c r="F175" s="335"/>
      <c r="G175" s="383"/>
      <c r="H175" s="209"/>
      <c r="I175" s="210"/>
      <c r="J175" s="209"/>
      <c r="K175" s="211"/>
    </row>
    <row r="176" spans="2:11" x14ac:dyDescent="0.25">
      <c r="B176" s="332"/>
      <c r="C176" s="333"/>
      <c r="D176" s="333"/>
      <c r="E176" s="356"/>
      <c r="F176" s="335"/>
      <c r="G176" s="383"/>
      <c r="H176" s="209"/>
      <c r="I176" s="210"/>
      <c r="J176" s="209"/>
      <c r="K176" s="211"/>
    </row>
    <row r="177" spans="2:11" ht="16.5" thickBot="1" x14ac:dyDescent="0.3">
      <c r="B177" s="336" t="str">
        <f>IF(ISBLANK('Material de Consumo'!B102),"",'Material de Consumo'!B102)</f>
        <v/>
      </c>
      <c r="C177" s="337" t="str">
        <f>IF(ISBLANK('Material de Consumo'!C102),"",'Material de Consumo'!C102)</f>
        <v/>
      </c>
      <c r="D177" s="337" t="str">
        <f>IF(ISBLANK('Material de Consumo'!D102),"",'Material de Consumo'!D102)</f>
        <v/>
      </c>
      <c r="E177" s="363" t="str">
        <f>IF(ISBLANK('Material de Consumo'!I102),"",'Material de Consumo'!I102)</f>
        <v/>
      </c>
      <c r="F177" s="364" t="str">
        <f>IF(ISBLANK('Material de Consumo'!J102),"",'Material de Consumo'!J102)</f>
        <v/>
      </c>
      <c r="G177" s="383"/>
      <c r="H177" s="212"/>
      <c r="I177" s="213"/>
      <c r="J177" s="212"/>
      <c r="K177" s="214"/>
    </row>
    <row r="178" spans="2:11" ht="21.75" thickBot="1" x14ac:dyDescent="0.3">
      <c r="B178" s="789" t="s">
        <v>62</v>
      </c>
      <c r="C178" s="790"/>
      <c r="D178" s="790"/>
      <c r="E178" s="805">
        <f>SUM(E162:E177)</f>
        <v>62070.28</v>
      </c>
      <c r="F178" s="806"/>
      <c r="G178" s="770" t="s">
        <v>99</v>
      </c>
      <c r="H178" s="771"/>
      <c r="I178" s="771"/>
      <c r="J178" s="771"/>
      <c r="K178" s="375">
        <f>SUM(K162:K177)</f>
        <v>0</v>
      </c>
    </row>
    <row r="179" spans="2:11" ht="21" thickBot="1" x14ac:dyDescent="0.3">
      <c r="B179" s="759" t="s">
        <v>29</v>
      </c>
      <c r="C179" s="760"/>
      <c r="D179" s="760"/>
      <c r="E179" s="760"/>
      <c r="F179" s="760"/>
      <c r="G179" s="760"/>
      <c r="H179" s="760"/>
      <c r="I179" s="760"/>
      <c r="J179" s="760"/>
      <c r="K179" s="761"/>
    </row>
    <row r="180" spans="2:11" x14ac:dyDescent="0.25">
      <c r="B180" s="762" t="s">
        <v>0</v>
      </c>
      <c r="C180" s="754" t="s">
        <v>94</v>
      </c>
      <c r="D180" s="754" t="s">
        <v>1</v>
      </c>
      <c r="E180" s="754" t="s">
        <v>95</v>
      </c>
      <c r="F180" s="768" t="s">
        <v>5</v>
      </c>
      <c r="G180" s="756" t="s">
        <v>89</v>
      </c>
      <c r="H180" s="757"/>
      <c r="I180" s="757"/>
      <c r="J180" s="757"/>
      <c r="K180" s="758"/>
    </row>
    <row r="181" spans="2:11" ht="30" x14ac:dyDescent="0.25">
      <c r="B181" s="763"/>
      <c r="C181" s="755"/>
      <c r="D181" s="755"/>
      <c r="E181" s="755"/>
      <c r="F181" s="769"/>
      <c r="G181" s="328" t="s">
        <v>96</v>
      </c>
      <c r="H181" s="329" t="s">
        <v>86</v>
      </c>
      <c r="I181" s="329" t="s">
        <v>97</v>
      </c>
      <c r="J181" s="329" t="s">
        <v>87</v>
      </c>
      <c r="K181" s="330" t="s">
        <v>88</v>
      </c>
    </row>
    <row r="182" spans="2:11" x14ac:dyDescent="0.25">
      <c r="B182" s="332" t="str">
        <f>IF(ISBLANK(Medicamentos!B32),"",Medicamentos!B32)</f>
        <v/>
      </c>
      <c r="C182" s="333" t="str">
        <f>IF(ISBLANK(Medicamentos!C32),"",Medicamentos!C32)</f>
        <v/>
      </c>
      <c r="D182" s="333" t="str">
        <f>IF(ISBLANK(Medicamentos!D32),"",Medicamentos!D32)</f>
        <v/>
      </c>
      <c r="E182" s="356" t="str">
        <f>IF(ISBLANK(Medicamentos!H32),"",Medicamentos!H32)</f>
        <v/>
      </c>
      <c r="F182" s="335" t="str">
        <f>IF(ISBLANK(Medicamentos!J32),"",Medicamentos!J32)</f>
        <v/>
      </c>
      <c r="G182" s="383"/>
      <c r="H182" s="209"/>
      <c r="I182" s="210"/>
      <c r="J182" s="209"/>
      <c r="K182" s="211"/>
    </row>
    <row r="183" spans="2:11" x14ac:dyDescent="0.25">
      <c r="B183" s="332" t="str">
        <f>IF(ISBLANK(Medicamentos!B33),"",Medicamentos!B33)</f>
        <v/>
      </c>
      <c r="C183" s="333" t="str">
        <f>IF(ISBLANK(Medicamentos!C33),"",Medicamentos!C33)</f>
        <v/>
      </c>
      <c r="D183" s="333" t="str">
        <f>IF(ISBLANK(Medicamentos!D33),"",Medicamentos!D33)</f>
        <v/>
      </c>
      <c r="E183" s="356" t="str">
        <f>IF(ISBLANK(Medicamentos!H33),"",Medicamentos!H33)</f>
        <v/>
      </c>
      <c r="F183" s="335" t="str">
        <f>IF(ISBLANK(Medicamentos!J33),"",Medicamentos!J33)</f>
        <v/>
      </c>
      <c r="G183" s="383"/>
      <c r="H183" s="209"/>
      <c r="I183" s="210"/>
      <c r="J183" s="209"/>
      <c r="K183" s="211"/>
    </row>
    <row r="184" spans="2:11" x14ac:dyDescent="0.25">
      <c r="B184" s="332" t="str">
        <f>IF(ISBLANK(Medicamentos!B34),"",Medicamentos!B34)</f>
        <v/>
      </c>
      <c r="C184" s="333" t="str">
        <f>IF(ISBLANK(Medicamentos!C34),"",Medicamentos!C34)</f>
        <v/>
      </c>
      <c r="D184" s="333" t="str">
        <f>IF(ISBLANK(Medicamentos!D34),"",Medicamentos!D34)</f>
        <v/>
      </c>
      <c r="E184" s="356" t="str">
        <f>IF(ISBLANK(Medicamentos!H34),"",Medicamentos!H34)</f>
        <v/>
      </c>
      <c r="F184" s="335" t="str">
        <f>IF(ISBLANK(Medicamentos!J34),"",Medicamentos!J34)</f>
        <v/>
      </c>
      <c r="G184" s="383"/>
      <c r="H184" s="209"/>
      <c r="I184" s="210"/>
      <c r="J184" s="209"/>
      <c r="K184" s="211"/>
    </row>
    <row r="185" spans="2:11" x14ac:dyDescent="0.25">
      <c r="B185" s="332" t="str">
        <f>IF(ISBLANK(Medicamentos!B35),"",Medicamentos!B35)</f>
        <v/>
      </c>
      <c r="C185" s="333" t="str">
        <f>IF(ISBLANK(Medicamentos!C35),"",Medicamentos!C35)</f>
        <v/>
      </c>
      <c r="D185" s="333" t="str">
        <f>IF(ISBLANK(Medicamentos!D35),"",Medicamentos!D35)</f>
        <v/>
      </c>
      <c r="E185" s="356" t="str">
        <f>IF(ISBLANK(Medicamentos!H35),"",Medicamentos!H35)</f>
        <v/>
      </c>
      <c r="F185" s="335" t="str">
        <f>IF(ISBLANK(Medicamentos!J35),"",Medicamentos!J35)</f>
        <v/>
      </c>
      <c r="G185" s="383"/>
      <c r="H185" s="209"/>
      <c r="I185" s="210"/>
      <c r="J185" s="209"/>
      <c r="K185" s="211"/>
    </row>
    <row r="186" spans="2:11" ht="16.5" thickBot="1" x14ac:dyDescent="0.3">
      <c r="B186" s="336" t="str">
        <f>IF(ISBLANK(Medicamentos!B36),"",Medicamentos!B36)</f>
        <v/>
      </c>
      <c r="C186" s="337" t="str">
        <f>IF(ISBLANK(Medicamentos!C36),"",Medicamentos!C36)</f>
        <v/>
      </c>
      <c r="D186" s="337" t="str">
        <f>IF(ISBLANK(Medicamentos!D36),"",Medicamentos!D36)</f>
        <v/>
      </c>
      <c r="E186" s="363" t="str">
        <f>IF(ISBLANK(Medicamentos!H36),"",Medicamentos!H36)</f>
        <v/>
      </c>
      <c r="F186" s="364" t="str">
        <f>IF(ISBLANK(Medicamentos!J36),"",Medicamentos!J36)</f>
        <v/>
      </c>
      <c r="G186" s="384"/>
      <c r="H186" s="212"/>
      <c r="I186" s="213"/>
      <c r="J186" s="212"/>
      <c r="K186" s="214"/>
    </row>
    <row r="187" spans="2:11" ht="21.75" thickBot="1" x14ac:dyDescent="0.3">
      <c r="B187" s="764" t="s">
        <v>63</v>
      </c>
      <c r="C187" s="765"/>
      <c r="D187" s="765"/>
      <c r="E187" s="791">
        <f>SUM(E182:E186)</f>
        <v>0</v>
      </c>
      <c r="F187" s="792"/>
      <c r="G187" s="752" t="s">
        <v>63</v>
      </c>
      <c r="H187" s="753"/>
      <c r="I187" s="753"/>
      <c r="J187" s="753"/>
      <c r="K187" s="339">
        <f>SUM(K182:K186)</f>
        <v>0</v>
      </c>
    </row>
    <row r="188" spans="2:11" ht="21" thickBot="1" x14ac:dyDescent="0.3">
      <c r="B188" s="759" t="s">
        <v>100</v>
      </c>
      <c r="C188" s="760"/>
      <c r="D188" s="760"/>
      <c r="E188" s="760"/>
      <c r="F188" s="760"/>
      <c r="G188" s="760"/>
      <c r="H188" s="760"/>
      <c r="I188" s="760"/>
      <c r="J188" s="760"/>
      <c r="K188" s="761"/>
    </row>
    <row r="189" spans="2:11" x14ac:dyDescent="0.25">
      <c r="B189" s="762" t="s">
        <v>0</v>
      </c>
      <c r="C189" s="754" t="s">
        <v>94</v>
      </c>
      <c r="D189" s="754" t="s">
        <v>1</v>
      </c>
      <c r="E189" s="754" t="s">
        <v>95</v>
      </c>
      <c r="F189" s="768" t="s">
        <v>5</v>
      </c>
      <c r="G189" s="756" t="s">
        <v>89</v>
      </c>
      <c r="H189" s="757"/>
      <c r="I189" s="757"/>
      <c r="J189" s="757"/>
      <c r="K189" s="758"/>
    </row>
    <row r="190" spans="2:11" ht="30" x14ac:dyDescent="0.25">
      <c r="B190" s="763"/>
      <c r="C190" s="755"/>
      <c r="D190" s="755"/>
      <c r="E190" s="755"/>
      <c r="F190" s="769"/>
      <c r="G190" s="328" t="s">
        <v>96</v>
      </c>
      <c r="H190" s="329" t="s">
        <v>86</v>
      </c>
      <c r="I190" s="329" t="s">
        <v>97</v>
      </c>
      <c r="J190" s="329" t="s">
        <v>87</v>
      </c>
      <c r="K190" s="330" t="s">
        <v>88</v>
      </c>
    </row>
    <row r="191" spans="2:11" x14ac:dyDescent="0.25">
      <c r="B191" s="332"/>
      <c r="C191" s="333"/>
      <c r="D191" s="333"/>
      <c r="E191" s="356"/>
      <c r="F191" s="335"/>
      <c r="G191" s="383"/>
      <c r="H191" s="209"/>
      <c r="I191" s="210"/>
      <c r="J191" s="209"/>
      <c r="K191" s="211"/>
    </row>
    <row r="192" spans="2:11" x14ac:dyDescent="0.25">
      <c r="B192" s="332"/>
      <c r="C192" s="333"/>
      <c r="D192" s="333"/>
      <c r="E192" s="356"/>
      <c r="F192" s="335"/>
      <c r="G192" s="383"/>
      <c r="H192" s="209"/>
      <c r="I192" s="210"/>
      <c r="J192" s="209"/>
      <c r="K192" s="211"/>
    </row>
    <row r="193" spans="2:11" x14ac:dyDescent="0.25">
      <c r="B193" s="332"/>
      <c r="C193" s="333"/>
      <c r="D193" s="333"/>
      <c r="E193" s="356"/>
      <c r="F193" s="335"/>
      <c r="G193" s="383"/>
      <c r="H193" s="209"/>
      <c r="I193" s="210"/>
      <c r="J193" s="209"/>
      <c r="K193" s="211"/>
    </row>
    <row r="194" spans="2:11" x14ac:dyDescent="0.25">
      <c r="B194" s="332"/>
      <c r="C194" s="333"/>
      <c r="D194" s="333"/>
      <c r="E194" s="356"/>
      <c r="F194" s="335"/>
      <c r="G194" s="383"/>
      <c r="H194" s="209"/>
      <c r="I194" s="210"/>
      <c r="J194" s="209"/>
      <c r="K194" s="211"/>
    </row>
    <row r="195" spans="2:11" ht="16.5" thickBot="1" x14ac:dyDescent="0.3">
      <c r="B195" s="336" t="str">
        <f>IF(ISBLANK('Equipamentos audiovisual'!B41),"",'Equipamentos audiovisual'!B41)</f>
        <v/>
      </c>
      <c r="C195" s="337" t="str">
        <f>IF(ISBLANK('Equipamentos audiovisual'!C41),"",'Equipamentos audiovisual'!C41)</f>
        <v/>
      </c>
      <c r="D195" s="337" t="str">
        <f>IF(ISBLANK('Equipamentos audiovisual'!D41),"",'Equipamentos audiovisual'!D41)</f>
        <v/>
      </c>
      <c r="E195" s="363" t="str">
        <f>IF(ISBLANK('Equipamentos audiovisual'!H41),"",'Equipamentos audiovisual'!H41)</f>
        <v/>
      </c>
      <c r="F195" s="364" t="str">
        <f>IF(ISBLANK('Equipamentos audiovisual'!J41),"",'Equipamentos audiovisual'!J41)</f>
        <v/>
      </c>
      <c r="G195" s="384"/>
      <c r="H195" s="212"/>
      <c r="I195" s="213"/>
      <c r="J195" s="212"/>
      <c r="K195" s="214"/>
    </row>
    <row r="196" spans="2:11" ht="21.75" thickBot="1" x14ac:dyDescent="0.3">
      <c r="B196" s="764" t="s">
        <v>101</v>
      </c>
      <c r="C196" s="765"/>
      <c r="D196" s="765"/>
      <c r="E196" s="791">
        <f>SUM(E191:E195)</f>
        <v>0</v>
      </c>
      <c r="F196" s="792"/>
      <c r="G196" s="752" t="s">
        <v>101</v>
      </c>
      <c r="H196" s="753"/>
      <c r="I196" s="753"/>
      <c r="J196" s="753"/>
      <c r="K196" s="339">
        <f>SUM(K191:K195)</f>
        <v>0</v>
      </c>
    </row>
    <row r="197" spans="2:11" ht="21" thickBot="1" x14ac:dyDescent="0.3">
      <c r="B197" s="759" t="s">
        <v>852</v>
      </c>
      <c r="C197" s="760"/>
      <c r="D197" s="760"/>
      <c r="E197" s="760"/>
      <c r="F197" s="760"/>
      <c r="G197" s="760"/>
      <c r="H197" s="760"/>
      <c r="I197" s="760"/>
      <c r="J197" s="760"/>
      <c r="K197" s="761"/>
    </row>
    <row r="198" spans="2:11" x14ac:dyDescent="0.25">
      <c r="B198" s="762" t="s">
        <v>0</v>
      </c>
      <c r="C198" s="754" t="s">
        <v>94</v>
      </c>
      <c r="D198" s="754" t="s">
        <v>1</v>
      </c>
      <c r="E198" s="754" t="s">
        <v>95</v>
      </c>
      <c r="F198" s="768" t="s">
        <v>5</v>
      </c>
      <c r="G198" s="756" t="s">
        <v>89</v>
      </c>
      <c r="H198" s="757"/>
      <c r="I198" s="757"/>
      <c r="J198" s="757"/>
      <c r="K198" s="758"/>
    </row>
    <row r="199" spans="2:11" ht="30" x14ac:dyDescent="0.25">
      <c r="B199" s="763"/>
      <c r="C199" s="755"/>
      <c r="D199" s="755"/>
      <c r="E199" s="755"/>
      <c r="F199" s="769"/>
      <c r="G199" s="328" t="s">
        <v>96</v>
      </c>
      <c r="H199" s="329" t="s">
        <v>86</v>
      </c>
      <c r="I199" s="329" t="s">
        <v>97</v>
      </c>
      <c r="J199" s="329" t="s">
        <v>87</v>
      </c>
      <c r="K199" s="330" t="s">
        <v>88</v>
      </c>
    </row>
    <row r="200" spans="2:11" x14ac:dyDescent="0.25">
      <c r="B200" s="332" t="str">
        <f>IF(ISBLANK('Ferramenta - Equipamento'!B32),"",'Ferramenta - Equipamento'!B32)</f>
        <v/>
      </c>
      <c r="C200" s="333" t="str">
        <f>IF(ISBLANK('Ferramenta - Equipamento'!C32),"",'Ferramenta - Equipamento'!C32)</f>
        <v/>
      </c>
      <c r="D200" s="333" t="str">
        <f>IF(ISBLANK('Ferramenta - Equipamento'!D32),"",'Ferramenta - Equipamento'!D32)</f>
        <v/>
      </c>
      <c r="E200" s="356" t="str">
        <f>IF(ISBLANK('Ferramenta - Equipamento'!H32),"",'Ferramenta - Equipamento'!H32)</f>
        <v/>
      </c>
      <c r="F200" s="335" t="str">
        <f>IF(ISBLANK('Ferramenta - Equipamento'!J32),"",'Ferramenta - Equipamento'!J32)</f>
        <v/>
      </c>
      <c r="G200" s="383"/>
      <c r="H200" s="209"/>
      <c r="I200" s="210"/>
      <c r="J200" s="209"/>
      <c r="K200" s="211"/>
    </row>
    <row r="201" spans="2:11" x14ac:dyDescent="0.25">
      <c r="B201" s="332" t="str">
        <f>IF(ISBLANK('Ferramenta - Equipamento'!B33),"",'Ferramenta - Equipamento'!B33)</f>
        <v/>
      </c>
      <c r="C201" s="333" t="str">
        <f>IF(ISBLANK('Ferramenta - Equipamento'!C33),"",'Ferramenta - Equipamento'!C33)</f>
        <v/>
      </c>
      <c r="D201" s="333" t="str">
        <f>IF(ISBLANK('Ferramenta - Equipamento'!D33),"",'Ferramenta - Equipamento'!D33)</f>
        <v/>
      </c>
      <c r="E201" s="356" t="str">
        <f>IF(ISBLANK('Ferramenta - Equipamento'!H33),"",'Ferramenta - Equipamento'!H33)</f>
        <v/>
      </c>
      <c r="F201" s="335" t="str">
        <f>IF(ISBLANK('Ferramenta - Equipamento'!J33),"",'Ferramenta - Equipamento'!J33)</f>
        <v/>
      </c>
      <c r="G201" s="383"/>
      <c r="H201" s="209"/>
      <c r="I201" s="210"/>
      <c r="J201" s="209"/>
      <c r="K201" s="211"/>
    </row>
    <row r="202" spans="2:11" x14ac:dyDescent="0.25">
      <c r="B202" s="332" t="str">
        <f>IF(ISBLANK('Ferramenta - Equipamento'!B34),"",'Ferramenta - Equipamento'!B34)</f>
        <v/>
      </c>
      <c r="C202" s="333" t="str">
        <f>IF(ISBLANK('Ferramenta - Equipamento'!C34),"",'Ferramenta - Equipamento'!C34)</f>
        <v/>
      </c>
      <c r="D202" s="333" t="str">
        <f>IF(ISBLANK('Ferramenta - Equipamento'!D34),"",'Ferramenta - Equipamento'!D34)</f>
        <v/>
      </c>
      <c r="E202" s="356" t="str">
        <f>IF(ISBLANK('Ferramenta - Equipamento'!H34),"",'Ferramenta - Equipamento'!H34)</f>
        <v/>
      </c>
      <c r="F202" s="335" t="str">
        <f>IF(ISBLANK('Ferramenta - Equipamento'!J34),"",'Ferramenta - Equipamento'!J34)</f>
        <v/>
      </c>
      <c r="G202" s="383"/>
      <c r="H202" s="209"/>
      <c r="I202" s="210"/>
      <c r="J202" s="209"/>
      <c r="K202" s="211"/>
    </row>
    <row r="203" spans="2:11" x14ac:dyDescent="0.25">
      <c r="B203" s="332" t="str">
        <f>IF(ISBLANK('Ferramenta - Equipamento'!B35),"",'Ferramenta - Equipamento'!B35)</f>
        <v/>
      </c>
      <c r="C203" s="333" t="str">
        <f>IF(ISBLANK('Ferramenta - Equipamento'!C35),"",'Ferramenta - Equipamento'!C35)</f>
        <v/>
      </c>
      <c r="D203" s="333" t="str">
        <f>IF(ISBLANK('Ferramenta - Equipamento'!D35),"",'Ferramenta - Equipamento'!D35)</f>
        <v/>
      </c>
      <c r="E203" s="356" t="str">
        <f>IF(ISBLANK('Ferramenta - Equipamento'!H35),"",'Ferramenta - Equipamento'!H35)</f>
        <v/>
      </c>
      <c r="F203" s="335" t="str">
        <f>IF(ISBLANK('Ferramenta - Equipamento'!J35),"",'Ferramenta - Equipamento'!J35)</f>
        <v/>
      </c>
      <c r="G203" s="383"/>
      <c r="H203" s="209"/>
      <c r="I203" s="210"/>
      <c r="J203" s="209"/>
      <c r="K203" s="211"/>
    </row>
    <row r="204" spans="2:11" ht="16.5" thickBot="1" x14ac:dyDescent="0.3">
      <c r="B204" s="336" t="str">
        <f>IF(ISBLANK('Ferramenta - Equipamento'!B36),"",'Ferramenta - Equipamento'!B36)</f>
        <v/>
      </c>
      <c r="C204" s="337" t="str">
        <f>IF(ISBLANK('Ferramenta - Equipamento'!C36),"",'Ferramenta - Equipamento'!C36)</f>
        <v/>
      </c>
      <c r="D204" s="337" t="str">
        <f>IF(ISBLANK('Ferramenta - Equipamento'!D36),"",'Ferramenta - Equipamento'!D36)</f>
        <v/>
      </c>
      <c r="E204" s="363" t="str">
        <f>IF(ISBLANK('Ferramenta - Equipamento'!H36),"",'Ferramenta - Equipamento'!H36)</f>
        <v/>
      </c>
      <c r="F204" s="364" t="str">
        <f>IF(ISBLANK('Ferramenta - Equipamento'!J36),"",'Ferramenta - Equipamento'!J36)</f>
        <v/>
      </c>
      <c r="G204" s="384"/>
      <c r="H204" s="212"/>
      <c r="I204" s="213"/>
      <c r="J204" s="212"/>
      <c r="K204" s="214"/>
    </row>
    <row r="205" spans="2:11" ht="21.75" thickBot="1" x14ac:dyDescent="0.3">
      <c r="B205" s="764" t="s">
        <v>64</v>
      </c>
      <c r="C205" s="765"/>
      <c r="D205" s="765"/>
      <c r="E205" s="791">
        <f>SUM(E200:E204)</f>
        <v>0</v>
      </c>
      <c r="F205" s="792"/>
      <c r="G205" s="752" t="s">
        <v>64</v>
      </c>
      <c r="H205" s="753"/>
      <c r="I205" s="753"/>
      <c r="J205" s="753"/>
      <c r="K205" s="339">
        <f>SUM(K200:K204)</f>
        <v>0</v>
      </c>
    </row>
    <row r="206" spans="2:11" ht="21" thickBot="1" x14ac:dyDescent="0.3">
      <c r="B206" s="786" t="s">
        <v>31</v>
      </c>
      <c r="C206" s="787"/>
      <c r="D206" s="787"/>
      <c r="E206" s="787"/>
      <c r="F206" s="787"/>
      <c r="G206" s="787"/>
      <c r="H206" s="787"/>
      <c r="I206" s="787"/>
      <c r="J206" s="787"/>
      <c r="K206" s="788"/>
    </row>
    <row r="207" spans="2:11" x14ac:dyDescent="0.25">
      <c r="B207" s="762" t="s">
        <v>0</v>
      </c>
      <c r="C207" s="754" t="s">
        <v>94</v>
      </c>
      <c r="D207" s="754" t="s">
        <v>1</v>
      </c>
      <c r="E207" s="754" t="s">
        <v>95</v>
      </c>
      <c r="F207" s="768" t="s">
        <v>5</v>
      </c>
      <c r="G207" s="756" t="s">
        <v>89</v>
      </c>
      <c r="H207" s="757"/>
      <c r="I207" s="757"/>
      <c r="J207" s="757"/>
      <c r="K207" s="758"/>
    </row>
    <row r="208" spans="2:11" ht="30" x14ac:dyDescent="0.25">
      <c r="B208" s="763"/>
      <c r="C208" s="755"/>
      <c r="D208" s="755"/>
      <c r="E208" s="755"/>
      <c r="F208" s="769"/>
      <c r="G208" s="328" t="s">
        <v>96</v>
      </c>
      <c r="H208" s="329" t="s">
        <v>86</v>
      </c>
      <c r="I208" s="329" t="s">
        <v>97</v>
      </c>
      <c r="J208" s="329" t="s">
        <v>87</v>
      </c>
      <c r="K208" s="330" t="s">
        <v>88</v>
      </c>
    </row>
    <row r="209" spans="2:11" ht="45" x14ac:dyDescent="0.25">
      <c r="B209" s="332" t="s">
        <v>131</v>
      </c>
      <c r="C209" s="333">
        <v>290042</v>
      </c>
      <c r="D209" s="333" t="s">
        <v>601</v>
      </c>
      <c r="E209" s="356">
        <v>88000</v>
      </c>
      <c r="F209" s="335">
        <v>45960</v>
      </c>
      <c r="G209" s="391"/>
      <c r="H209" s="181"/>
      <c r="I209" s="193"/>
      <c r="J209" s="181"/>
      <c r="K209" s="182"/>
    </row>
    <row r="210" spans="2:11" ht="45" x14ac:dyDescent="0.25">
      <c r="B210" s="332" t="s">
        <v>745</v>
      </c>
      <c r="C210" s="333">
        <v>289726</v>
      </c>
      <c r="D210" s="372" t="s">
        <v>763</v>
      </c>
      <c r="E210" s="356">
        <v>380000</v>
      </c>
      <c r="F210" s="335">
        <v>45991</v>
      </c>
      <c r="G210" s="391"/>
      <c r="H210" s="181"/>
      <c r="I210" s="193"/>
      <c r="J210" s="181"/>
      <c r="K210" s="182"/>
    </row>
    <row r="211" spans="2:11" ht="30" x14ac:dyDescent="0.25">
      <c r="B211" s="332" t="s">
        <v>125</v>
      </c>
      <c r="C211" s="333">
        <v>293521</v>
      </c>
      <c r="D211" s="372" t="s">
        <v>468</v>
      </c>
      <c r="E211" s="356">
        <v>12480</v>
      </c>
      <c r="F211" s="335">
        <v>46022</v>
      </c>
      <c r="G211" s="383"/>
      <c r="H211" s="181"/>
      <c r="I211" s="193"/>
      <c r="J211" s="181"/>
      <c r="K211" s="182"/>
    </row>
    <row r="212" spans="2:11" ht="60" x14ac:dyDescent="0.25">
      <c r="B212" s="332" t="s">
        <v>131</v>
      </c>
      <c r="C212" s="333">
        <v>282356</v>
      </c>
      <c r="D212" s="333" t="s">
        <v>147</v>
      </c>
      <c r="E212" s="356">
        <v>8800</v>
      </c>
      <c r="F212" s="335">
        <v>45949</v>
      </c>
      <c r="G212" s="383"/>
      <c r="H212" s="181"/>
      <c r="I212" s="193"/>
      <c r="J212" s="181"/>
      <c r="K212" s="182"/>
    </row>
    <row r="213" spans="2:11" ht="30" x14ac:dyDescent="0.25">
      <c r="B213" s="332" t="s">
        <v>131</v>
      </c>
      <c r="C213" s="333">
        <v>304387</v>
      </c>
      <c r="D213" s="333" t="s">
        <v>781</v>
      </c>
      <c r="E213" s="356">
        <v>145000</v>
      </c>
      <c r="F213" s="335">
        <v>45960</v>
      </c>
      <c r="G213" s="383"/>
      <c r="H213" s="181"/>
      <c r="I213" s="193"/>
      <c r="J213" s="181"/>
      <c r="K213" s="182"/>
    </row>
    <row r="214" spans="2:11" ht="45" x14ac:dyDescent="0.25">
      <c r="B214" s="638" t="s">
        <v>142</v>
      </c>
      <c r="C214" s="637">
        <v>295248</v>
      </c>
      <c r="D214" s="637" t="s">
        <v>156</v>
      </c>
      <c r="E214" s="356">
        <v>100000</v>
      </c>
      <c r="F214" s="335">
        <v>45996</v>
      </c>
      <c r="G214" s="383"/>
      <c r="H214" s="181"/>
      <c r="I214" s="193"/>
      <c r="J214" s="181"/>
      <c r="K214" s="182"/>
    </row>
    <row r="215" spans="2:11" ht="45" x14ac:dyDescent="0.25">
      <c r="B215" s="638" t="s">
        <v>142</v>
      </c>
      <c r="C215" s="637">
        <v>295248</v>
      </c>
      <c r="D215" s="637" t="s">
        <v>737</v>
      </c>
      <c r="E215" s="356">
        <v>50000</v>
      </c>
      <c r="F215" s="335">
        <v>45996</v>
      </c>
      <c r="G215" s="383"/>
      <c r="H215" s="181"/>
      <c r="I215" s="193"/>
      <c r="J215" s="181"/>
      <c r="K215" s="182"/>
    </row>
    <row r="216" spans="2:11" ht="30" x14ac:dyDescent="0.25">
      <c r="B216" s="638" t="s">
        <v>745</v>
      </c>
      <c r="C216" s="637">
        <v>305101</v>
      </c>
      <c r="D216" s="637" t="s">
        <v>758</v>
      </c>
      <c r="E216" s="356">
        <v>15900</v>
      </c>
      <c r="F216" s="335">
        <v>46004</v>
      </c>
      <c r="G216" s="383"/>
      <c r="H216" s="181"/>
      <c r="I216" s="193"/>
      <c r="J216" s="181"/>
      <c r="K216" s="182"/>
    </row>
    <row r="217" spans="2:11" ht="30" x14ac:dyDescent="0.25">
      <c r="B217" s="638" t="s">
        <v>146</v>
      </c>
      <c r="C217" s="637">
        <v>287404</v>
      </c>
      <c r="D217" s="637" t="s">
        <v>546</v>
      </c>
      <c r="E217" s="356">
        <v>12000</v>
      </c>
      <c r="F217" s="335">
        <v>46022</v>
      </c>
      <c r="G217" s="383"/>
      <c r="H217" s="181"/>
      <c r="I217" s="193"/>
      <c r="J217" s="181"/>
      <c r="K217" s="182"/>
    </row>
    <row r="218" spans="2:11" ht="60" x14ac:dyDescent="0.25">
      <c r="B218" s="638" t="s">
        <v>113</v>
      </c>
      <c r="C218" s="637">
        <v>283729</v>
      </c>
      <c r="D218" s="637" t="s">
        <v>153</v>
      </c>
      <c r="E218" s="356">
        <v>20657.259999999998</v>
      </c>
      <c r="F218" s="335">
        <v>45931</v>
      </c>
      <c r="G218" s="383"/>
      <c r="H218" s="181"/>
      <c r="I218" s="193"/>
      <c r="J218" s="181"/>
      <c r="K218" s="182"/>
    </row>
    <row r="219" spans="2:11" ht="75" x14ac:dyDescent="0.25">
      <c r="B219" s="638" t="s">
        <v>745</v>
      </c>
      <c r="C219" s="637">
        <v>305058</v>
      </c>
      <c r="D219" s="637" t="s">
        <v>746</v>
      </c>
      <c r="E219" s="356">
        <v>65000</v>
      </c>
      <c r="F219" s="335">
        <v>45944</v>
      </c>
      <c r="G219" s="383"/>
      <c r="H219" s="181"/>
      <c r="I219" s="193"/>
      <c r="J219" s="181"/>
      <c r="K219" s="182"/>
    </row>
    <row r="220" spans="2:11" ht="30" x14ac:dyDescent="0.25">
      <c r="B220" s="638" t="s">
        <v>113</v>
      </c>
      <c r="C220" s="637">
        <v>283889</v>
      </c>
      <c r="D220" s="637" t="s">
        <v>236</v>
      </c>
      <c r="E220" s="356">
        <v>24824.54</v>
      </c>
      <c r="F220" s="335">
        <v>45961</v>
      </c>
      <c r="G220" s="383"/>
      <c r="H220" s="181"/>
      <c r="I220" s="193"/>
      <c r="J220" s="181"/>
      <c r="K220" s="182"/>
    </row>
    <row r="221" spans="2:11" ht="75" x14ac:dyDescent="0.25">
      <c r="B221" s="638" t="s">
        <v>130</v>
      </c>
      <c r="C221" s="637">
        <v>284431</v>
      </c>
      <c r="D221" s="637" t="s">
        <v>538</v>
      </c>
      <c r="E221" s="356">
        <v>30000</v>
      </c>
      <c r="F221" s="335">
        <v>45961</v>
      </c>
      <c r="G221" s="383"/>
      <c r="H221" s="181"/>
      <c r="I221" s="193"/>
      <c r="J221" s="181"/>
      <c r="K221" s="182"/>
    </row>
    <row r="222" spans="2:11" ht="60" x14ac:dyDescent="0.25">
      <c r="B222" s="638" t="s">
        <v>142</v>
      </c>
      <c r="C222" s="637">
        <v>295228</v>
      </c>
      <c r="D222" s="637" t="s">
        <v>728</v>
      </c>
      <c r="E222" s="356">
        <v>1500000</v>
      </c>
      <c r="F222" s="335">
        <v>45985</v>
      </c>
      <c r="G222" s="383"/>
      <c r="H222" s="181"/>
      <c r="I222" s="193"/>
      <c r="J222" s="181"/>
      <c r="K222" s="182"/>
    </row>
    <row r="223" spans="2:11" ht="60" x14ac:dyDescent="0.25">
      <c r="B223" s="638" t="s">
        <v>131</v>
      </c>
      <c r="C223" s="637">
        <v>282339</v>
      </c>
      <c r="D223" s="637" t="s">
        <v>580</v>
      </c>
      <c r="E223" s="356">
        <v>15000</v>
      </c>
      <c r="F223" s="335">
        <v>46002</v>
      </c>
      <c r="G223" s="383"/>
      <c r="H223" s="181"/>
      <c r="I223" s="193"/>
      <c r="J223" s="181"/>
      <c r="K223" s="182"/>
    </row>
    <row r="224" spans="2:11" ht="45" x14ac:dyDescent="0.25">
      <c r="B224" s="332" t="s">
        <v>139</v>
      </c>
      <c r="C224" s="333">
        <v>297496</v>
      </c>
      <c r="D224" s="333" t="s">
        <v>572</v>
      </c>
      <c r="E224" s="356">
        <v>193680</v>
      </c>
      <c r="F224" s="335">
        <v>46011</v>
      </c>
      <c r="G224" s="383"/>
      <c r="H224" s="181"/>
      <c r="I224" s="193"/>
      <c r="J224" s="181"/>
      <c r="K224" s="182"/>
    </row>
    <row r="225" spans="2:11" x14ac:dyDescent="0.25">
      <c r="B225" s="332"/>
      <c r="C225" s="333"/>
      <c r="D225" s="333"/>
      <c r="E225" s="356"/>
      <c r="F225" s="335"/>
      <c r="G225" s="383"/>
      <c r="H225" s="181"/>
      <c r="I225" s="193"/>
      <c r="J225" s="181"/>
      <c r="K225" s="182"/>
    </row>
    <row r="226" spans="2:11" x14ac:dyDescent="0.25">
      <c r="B226" s="332"/>
      <c r="C226" s="333"/>
      <c r="D226" s="333"/>
      <c r="E226" s="356"/>
      <c r="F226" s="335"/>
      <c r="G226" s="383"/>
      <c r="H226" s="181"/>
      <c r="I226" s="193"/>
      <c r="J226" s="181"/>
      <c r="K226" s="182"/>
    </row>
    <row r="227" spans="2:11" x14ac:dyDescent="0.25">
      <c r="B227" s="332"/>
      <c r="C227" s="333"/>
      <c r="D227" s="333"/>
      <c r="E227" s="356"/>
      <c r="F227" s="335"/>
      <c r="G227" s="383"/>
      <c r="H227" s="181"/>
      <c r="I227" s="537"/>
      <c r="J227" s="181"/>
      <c r="K227" s="182"/>
    </row>
    <row r="228" spans="2:11" x14ac:dyDescent="0.25">
      <c r="B228" s="332"/>
      <c r="C228" s="333"/>
      <c r="D228" s="333"/>
      <c r="E228" s="356"/>
      <c r="F228" s="335"/>
      <c r="G228" s="391"/>
      <c r="H228" s="181"/>
      <c r="I228" s="193"/>
      <c r="J228" s="181"/>
      <c r="K228" s="182"/>
    </row>
    <row r="229" spans="2:11" ht="21.75" thickBot="1" x14ac:dyDescent="0.3">
      <c r="B229" s="764" t="s">
        <v>65</v>
      </c>
      <c r="C229" s="765"/>
      <c r="D229" s="765"/>
      <c r="E229" s="791">
        <f>SUM(E209:E228)</f>
        <v>2661341.7999999998</v>
      </c>
      <c r="F229" s="792"/>
      <c r="G229" s="766" t="s">
        <v>65</v>
      </c>
      <c r="H229" s="767"/>
      <c r="I229" s="767"/>
      <c r="J229" s="767"/>
      <c r="K229" s="339">
        <f>SUM(K209:K228)</f>
        <v>0</v>
      </c>
    </row>
    <row r="230" spans="2:11" ht="21" thickBot="1" x14ac:dyDescent="0.3">
      <c r="B230" s="759" t="s">
        <v>32</v>
      </c>
      <c r="C230" s="760"/>
      <c r="D230" s="760"/>
      <c r="E230" s="760"/>
      <c r="F230" s="760"/>
      <c r="G230" s="760"/>
      <c r="H230" s="760"/>
      <c r="I230" s="760"/>
      <c r="J230" s="760"/>
      <c r="K230" s="761"/>
    </row>
    <row r="231" spans="2:11" x14ac:dyDescent="0.25">
      <c r="B231" s="762" t="s">
        <v>0</v>
      </c>
      <c r="C231" s="754" t="s">
        <v>94</v>
      </c>
      <c r="D231" s="754" t="s">
        <v>1</v>
      </c>
      <c r="E231" s="754" t="s">
        <v>95</v>
      </c>
      <c r="F231" s="768" t="s">
        <v>5</v>
      </c>
      <c r="G231" s="756" t="s">
        <v>89</v>
      </c>
      <c r="H231" s="757"/>
      <c r="I231" s="757"/>
      <c r="J231" s="757"/>
      <c r="K231" s="758"/>
    </row>
    <row r="232" spans="2:11" ht="30" x14ac:dyDescent="0.25">
      <c r="B232" s="763"/>
      <c r="C232" s="755"/>
      <c r="D232" s="755"/>
      <c r="E232" s="755"/>
      <c r="F232" s="769"/>
      <c r="G232" s="328" t="s">
        <v>96</v>
      </c>
      <c r="H232" s="329" t="s">
        <v>86</v>
      </c>
      <c r="I232" s="329" t="s">
        <v>97</v>
      </c>
      <c r="J232" s="329" t="s">
        <v>87</v>
      </c>
      <c r="K232" s="330" t="s">
        <v>88</v>
      </c>
    </row>
    <row r="233" spans="2:11" x14ac:dyDescent="0.25">
      <c r="B233" s="332" t="str">
        <f>IF(ISBLANK(Projetos!B26),"",Projetos!B26)</f>
        <v/>
      </c>
      <c r="C233" s="333" t="str">
        <f>IF(ISBLANK(Projetos!C26),"",Projetos!C26)</f>
        <v/>
      </c>
      <c r="D233" s="333" t="str">
        <f>IF(ISBLANK(Projetos!D26),"",Projetos!D26)</f>
        <v/>
      </c>
      <c r="E233" s="356" t="str">
        <f>IF(ISBLANK(Projetos!H26),"",Projetos!H26)</f>
        <v/>
      </c>
      <c r="F233" s="335" t="str">
        <f>IF(ISBLANK(Projetos!J26),"",Projetos!J26)</f>
        <v/>
      </c>
      <c r="G233" s="383"/>
      <c r="H233" s="209"/>
      <c r="I233" s="210"/>
      <c r="J233" s="209"/>
      <c r="K233" s="211"/>
    </row>
    <row r="234" spans="2:11" x14ac:dyDescent="0.25">
      <c r="B234" s="332" t="str">
        <f>IF(ISBLANK(Projetos!B27),"",Projetos!B27)</f>
        <v/>
      </c>
      <c r="C234" s="333" t="str">
        <f>IF(ISBLANK(Projetos!C27),"",Projetos!C27)</f>
        <v/>
      </c>
      <c r="D234" s="333" t="str">
        <f>IF(ISBLANK(Projetos!D27),"",Projetos!D27)</f>
        <v/>
      </c>
      <c r="E234" s="356" t="str">
        <f>IF(ISBLANK(Projetos!H27),"",Projetos!H27)</f>
        <v/>
      </c>
      <c r="F234" s="335" t="str">
        <f>IF(ISBLANK(Projetos!J27),"",Projetos!J27)</f>
        <v/>
      </c>
      <c r="G234" s="383"/>
      <c r="H234" s="209"/>
      <c r="I234" s="210"/>
      <c r="J234" s="209"/>
      <c r="K234" s="211"/>
    </row>
    <row r="235" spans="2:11" x14ac:dyDescent="0.25">
      <c r="B235" s="332" t="str">
        <f>IF(ISBLANK(Projetos!B28),"",Projetos!B28)</f>
        <v/>
      </c>
      <c r="C235" s="333" t="str">
        <f>IF(ISBLANK(Projetos!C28),"",Projetos!C28)</f>
        <v/>
      </c>
      <c r="D235" s="333" t="str">
        <f>IF(ISBLANK(Projetos!D28),"",Projetos!D28)</f>
        <v/>
      </c>
      <c r="E235" s="356" t="str">
        <f>IF(ISBLANK(Projetos!H28),"",Projetos!H28)</f>
        <v/>
      </c>
      <c r="F235" s="335" t="str">
        <f>IF(ISBLANK(Projetos!J28),"",Projetos!J28)</f>
        <v/>
      </c>
      <c r="G235" s="383"/>
      <c r="H235" s="209"/>
      <c r="I235" s="210"/>
      <c r="J235" s="209"/>
      <c r="K235" s="211"/>
    </row>
    <row r="236" spans="2:11" x14ac:dyDescent="0.25">
      <c r="B236" s="332" t="str">
        <f>IF(ISBLANK(Projetos!B29),"",Projetos!B29)</f>
        <v/>
      </c>
      <c r="C236" s="333" t="str">
        <f>IF(ISBLANK(Projetos!C29),"",Projetos!C29)</f>
        <v/>
      </c>
      <c r="D236" s="333" t="str">
        <f>IF(ISBLANK(Projetos!D29),"",Projetos!D29)</f>
        <v/>
      </c>
      <c r="E236" s="356" t="str">
        <f>IF(ISBLANK(Projetos!H29),"",Projetos!H29)</f>
        <v/>
      </c>
      <c r="F236" s="335" t="str">
        <f>IF(ISBLANK(Projetos!J29),"",Projetos!J29)</f>
        <v/>
      </c>
      <c r="G236" s="383"/>
      <c r="H236" s="209"/>
      <c r="I236" s="210"/>
      <c r="J236" s="209"/>
      <c r="K236" s="211"/>
    </row>
    <row r="237" spans="2:11" ht="16.5" thickBot="1" x14ac:dyDescent="0.3">
      <c r="B237" s="336" t="str">
        <f>IF(ISBLANK(Projetos!B30),"",Projetos!B30)</f>
        <v/>
      </c>
      <c r="C237" s="337" t="str">
        <f>IF(ISBLANK(Projetos!C30),"",Projetos!C30)</f>
        <v/>
      </c>
      <c r="D237" s="337" t="str">
        <f>IF(ISBLANK(Projetos!D30),"",Projetos!D30)</f>
        <v/>
      </c>
      <c r="E237" s="363" t="str">
        <f>IF(ISBLANK(Projetos!H30),"",Projetos!H30)</f>
        <v/>
      </c>
      <c r="F237" s="364" t="str">
        <f>IF(ISBLANK(Projetos!J30),"",Projetos!J30)</f>
        <v/>
      </c>
      <c r="G237" s="384"/>
      <c r="H237" s="212"/>
      <c r="I237" s="213"/>
      <c r="J237" s="212"/>
      <c r="K237" s="214"/>
    </row>
    <row r="238" spans="2:11" ht="21.75" thickBot="1" x14ac:dyDescent="0.3">
      <c r="B238" s="764" t="s">
        <v>66</v>
      </c>
      <c r="C238" s="765"/>
      <c r="D238" s="765"/>
      <c r="E238" s="791">
        <f>SUM(E233:E237)</f>
        <v>0</v>
      </c>
      <c r="F238" s="792"/>
      <c r="G238" s="752" t="s">
        <v>66</v>
      </c>
      <c r="H238" s="753"/>
      <c r="I238" s="753"/>
      <c r="J238" s="753"/>
      <c r="K238" s="339">
        <f>SUM(K233:K237)</f>
        <v>0</v>
      </c>
    </row>
    <row r="239" spans="2:11" ht="21" thickBot="1" x14ac:dyDescent="0.3">
      <c r="B239" s="759" t="s">
        <v>67</v>
      </c>
      <c r="C239" s="760"/>
      <c r="D239" s="760"/>
      <c r="E239" s="760"/>
      <c r="F239" s="760"/>
      <c r="G239" s="760"/>
      <c r="H239" s="760"/>
      <c r="I239" s="760"/>
      <c r="J239" s="760"/>
      <c r="K239" s="761"/>
    </row>
    <row r="240" spans="2:11" x14ac:dyDescent="0.25">
      <c r="B240" s="762" t="s">
        <v>0</v>
      </c>
      <c r="C240" s="754" t="s">
        <v>94</v>
      </c>
      <c r="D240" s="754" t="s">
        <v>1</v>
      </c>
      <c r="E240" s="754" t="s">
        <v>95</v>
      </c>
      <c r="F240" s="768" t="s">
        <v>5</v>
      </c>
      <c r="G240" s="756" t="s">
        <v>89</v>
      </c>
      <c r="H240" s="757"/>
      <c r="I240" s="757"/>
      <c r="J240" s="757"/>
      <c r="K240" s="758"/>
    </row>
    <row r="241" spans="2:11" ht="30" x14ac:dyDescent="0.25">
      <c r="B241" s="763"/>
      <c r="C241" s="755"/>
      <c r="D241" s="755"/>
      <c r="E241" s="755"/>
      <c r="F241" s="769"/>
      <c r="G241" s="328" t="s">
        <v>96</v>
      </c>
      <c r="H241" s="329" t="s">
        <v>86</v>
      </c>
      <c r="I241" s="329" t="s">
        <v>97</v>
      </c>
      <c r="J241" s="329" t="s">
        <v>87</v>
      </c>
      <c r="K241" s="330" t="s">
        <v>88</v>
      </c>
    </row>
    <row r="242" spans="2:11" ht="30" x14ac:dyDescent="0.25">
      <c r="B242" s="638" t="s">
        <v>125</v>
      </c>
      <c r="C242" s="395">
        <v>294604</v>
      </c>
      <c r="D242" s="637" t="s">
        <v>509</v>
      </c>
      <c r="E242" s="373">
        <v>11270</v>
      </c>
      <c r="F242" s="335">
        <v>45996</v>
      </c>
      <c r="G242" s="383">
        <v>11270</v>
      </c>
      <c r="H242" s="181"/>
      <c r="I242" s="193">
        <v>3953</v>
      </c>
      <c r="J242" s="181">
        <v>45996</v>
      </c>
      <c r="K242" s="182">
        <v>4</v>
      </c>
    </row>
    <row r="243" spans="2:11" x14ac:dyDescent="0.25">
      <c r="B243" s="332"/>
      <c r="C243" s="333"/>
      <c r="D243" s="333"/>
      <c r="E243" s="356"/>
      <c r="F243" s="335"/>
      <c r="G243" s="383"/>
      <c r="H243" s="181"/>
      <c r="I243" s="193"/>
      <c r="J243" s="181"/>
      <c r="K243" s="182"/>
    </row>
    <row r="244" spans="2:11" x14ac:dyDescent="0.25">
      <c r="B244" s="332"/>
      <c r="C244" s="333"/>
      <c r="D244" s="333"/>
      <c r="E244" s="356"/>
      <c r="F244" s="335"/>
      <c r="G244" s="383"/>
      <c r="H244" s="181"/>
      <c r="I244" s="193"/>
      <c r="J244" s="181"/>
      <c r="K244" s="182"/>
    </row>
    <row r="245" spans="2:11" x14ac:dyDescent="0.25">
      <c r="B245" s="332"/>
      <c r="C245" s="333"/>
      <c r="D245" s="333"/>
      <c r="E245" s="356"/>
      <c r="F245" s="335"/>
      <c r="G245" s="383"/>
      <c r="H245" s="181"/>
      <c r="I245" s="193"/>
      <c r="J245" s="181"/>
      <c r="K245" s="182"/>
    </row>
    <row r="246" spans="2:11" x14ac:dyDescent="0.25">
      <c r="B246" s="332"/>
      <c r="C246" s="333"/>
      <c r="D246" s="333"/>
      <c r="E246" s="356"/>
      <c r="F246" s="335"/>
      <c r="G246" s="383"/>
      <c r="H246" s="181"/>
      <c r="I246" s="193"/>
      <c r="J246" s="181"/>
      <c r="K246" s="182"/>
    </row>
    <row r="247" spans="2:11" x14ac:dyDescent="0.25">
      <c r="B247" s="332"/>
      <c r="C247" s="333"/>
      <c r="D247" s="333"/>
      <c r="E247" s="356"/>
      <c r="F247" s="335"/>
      <c r="G247" s="383"/>
      <c r="H247" s="181"/>
      <c r="I247" s="193"/>
      <c r="J247" s="181"/>
      <c r="K247" s="182"/>
    </row>
    <row r="248" spans="2:11" x14ac:dyDescent="0.25">
      <c r="B248" s="332" t="str">
        <f>IF(ISBLANK('Capacitação Pós'!B54),"",'Capacitação Pós'!B54)</f>
        <v/>
      </c>
      <c r="C248" s="333" t="str">
        <f>IF(ISBLANK('Capacitação Pós'!C54),"",'Capacitação Pós'!C54)</f>
        <v/>
      </c>
      <c r="D248" s="333" t="str">
        <f>IF(ISBLANK('Capacitação Pós'!D54),"",'Capacitação Pós'!D54)</f>
        <v/>
      </c>
      <c r="E248" s="356" t="str">
        <f>IF(ISBLANK('Capacitação Pós'!H54),"",'Capacitação Pós'!H54)</f>
        <v/>
      </c>
      <c r="F248" s="335" t="str">
        <f>IF(ISBLANK('Capacitação Pós'!J54),"",'Capacitação Pós'!J54)</f>
        <v/>
      </c>
      <c r="G248" s="383"/>
      <c r="H248" s="181"/>
      <c r="I248" s="193"/>
      <c r="J248" s="181"/>
      <c r="K248" s="182"/>
    </row>
    <row r="249" spans="2:11" x14ac:dyDescent="0.25">
      <c r="B249" s="332" t="str">
        <f>IF(ISBLANK('Capacitação Pós'!B55),"",'Capacitação Pós'!B55)</f>
        <v/>
      </c>
      <c r="C249" s="333" t="str">
        <f>IF(ISBLANK('Capacitação Pós'!C55),"",'Capacitação Pós'!C55)</f>
        <v/>
      </c>
      <c r="D249" s="333" t="str">
        <f>IF(ISBLANK('Capacitação Pós'!D55),"",'Capacitação Pós'!D55)</f>
        <v/>
      </c>
      <c r="E249" s="356" t="str">
        <f>IF(ISBLANK('Capacitação Pós'!H55),"",'Capacitação Pós'!H55)</f>
        <v/>
      </c>
      <c r="F249" s="335" t="str">
        <f>IF(ISBLANK('Capacitação Pós'!J55),"",'Capacitação Pós'!J55)</f>
        <v/>
      </c>
      <c r="G249" s="383"/>
      <c r="H249" s="181"/>
      <c r="I249" s="193"/>
      <c r="J249" s="181"/>
      <c r="K249" s="182"/>
    </row>
    <row r="250" spans="2:11" x14ac:dyDescent="0.25">
      <c r="B250" s="357" t="str">
        <f>IF(ISBLANK('Capacitação Pós'!B56),"",'Capacitação Pós'!B56)</f>
        <v/>
      </c>
      <c r="C250" s="358" t="str">
        <f>IF(ISBLANK('Capacitação Pós'!C56),"",'Capacitação Pós'!C56)</f>
        <v/>
      </c>
      <c r="D250" s="358" t="str">
        <f>IF(ISBLANK('Capacitação Pós'!D56),"",'Capacitação Pós'!D56)</f>
        <v/>
      </c>
      <c r="E250" s="360" t="str">
        <f>IF(ISBLANK('Capacitação Pós'!H56),"",'Capacitação Pós'!H56)</f>
        <v/>
      </c>
      <c r="F250" s="361" t="str">
        <f>IF(ISBLANK('Capacitação Pós'!J56),"",'Capacitação Pós'!J56)</f>
        <v/>
      </c>
      <c r="G250" s="383"/>
      <c r="H250" s="181"/>
      <c r="I250" s="193"/>
      <c r="J250" s="181"/>
      <c r="K250" s="182"/>
    </row>
    <row r="251" spans="2:11" ht="16.5" thickBot="1" x14ac:dyDescent="0.3">
      <c r="B251" s="336" t="str">
        <f>IF(ISBLANK('Capacitação Pós'!B57),"",'Capacitação Pós'!B57)</f>
        <v/>
      </c>
      <c r="C251" s="337" t="str">
        <f>IF(ISBLANK('Capacitação Pós'!C57),"",'Capacitação Pós'!C57)</f>
        <v/>
      </c>
      <c r="D251" s="337" t="str">
        <f>IF(ISBLANK('Capacitação Pós'!D57),"",'Capacitação Pós'!D57)</f>
        <v/>
      </c>
      <c r="E251" s="363" t="str">
        <f>IF(ISBLANK('Capacitação Pós'!H57),"",'Capacitação Pós'!H57)</f>
        <v/>
      </c>
      <c r="F251" s="364" t="str">
        <f>IF(ISBLANK('Capacitação Pós'!J57),"",'Capacitação Pós'!J57)</f>
        <v/>
      </c>
      <c r="G251" s="384"/>
      <c r="H251" s="183"/>
      <c r="I251" s="185"/>
      <c r="J251" s="183"/>
      <c r="K251" s="184"/>
    </row>
    <row r="252" spans="2:11" ht="21.75" thickBot="1" x14ac:dyDescent="0.3">
      <c r="B252" s="764" t="s">
        <v>68</v>
      </c>
      <c r="C252" s="765"/>
      <c r="D252" s="765"/>
      <c r="E252" s="791">
        <f>SUM(E242:E251)</f>
        <v>11270</v>
      </c>
      <c r="F252" s="792"/>
      <c r="G252" s="752" t="s">
        <v>68</v>
      </c>
      <c r="H252" s="753"/>
      <c r="I252" s="753"/>
      <c r="J252" s="753"/>
      <c r="K252" s="339">
        <f>SUM(K242:K251)</f>
        <v>4</v>
      </c>
    </row>
    <row r="253" spans="2:11" ht="21" thickBot="1" x14ac:dyDescent="0.3">
      <c r="B253" s="759" t="s">
        <v>33</v>
      </c>
      <c r="C253" s="760"/>
      <c r="D253" s="760"/>
      <c r="E253" s="760"/>
      <c r="F253" s="760"/>
      <c r="G253" s="760"/>
      <c r="H253" s="760"/>
      <c r="I253" s="760"/>
      <c r="J253" s="760"/>
      <c r="K253" s="761"/>
    </row>
    <row r="254" spans="2:11" x14ac:dyDescent="0.25">
      <c r="B254" s="762" t="s">
        <v>0</v>
      </c>
      <c r="C254" s="754" t="s">
        <v>94</v>
      </c>
      <c r="D254" s="754" t="s">
        <v>1</v>
      </c>
      <c r="E254" s="754" t="s">
        <v>95</v>
      </c>
      <c r="F254" s="768" t="s">
        <v>5</v>
      </c>
      <c r="G254" s="756" t="s">
        <v>89</v>
      </c>
      <c r="H254" s="757"/>
      <c r="I254" s="757"/>
      <c r="J254" s="757"/>
      <c r="K254" s="758"/>
    </row>
    <row r="255" spans="2:11" ht="30" x14ac:dyDescent="0.25">
      <c r="B255" s="763"/>
      <c r="C255" s="755"/>
      <c r="D255" s="755"/>
      <c r="E255" s="755"/>
      <c r="F255" s="769"/>
      <c r="G255" s="328" t="s">
        <v>96</v>
      </c>
      <c r="H255" s="329" t="s">
        <v>86</v>
      </c>
      <c r="I255" s="329" t="s">
        <v>97</v>
      </c>
      <c r="J255" s="329" t="s">
        <v>87</v>
      </c>
      <c r="K255" s="330" t="s">
        <v>88</v>
      </c>
    </row>
    <row r="256" spans="2:11" ht="60" customHeight="1" x14ac:dyDescent="0.25">
      <c r="B256" s="638" t="s">
        <v>125</v>
      </c>
      <c r="C256" s="395">
        <v>293353</v>
      </c>
      <c r="D256" s="637" t="s">
        <v>487</v>
      </c>
      <c r="E256" s="373">
        <v>24931.48</v>
      </c>
      <c r="F256" s="335">
        <v>45996</v>
      </c>
      <c r="G256" s="389"/>
      <c r="H256" s="209"/>
      <c r="I256" s="210"/>
      <c r="J256" s="209"/>
      <c r="K256" s="211"/>
    </row>
    <row r="257" spans="2:11" ht="30" x14ac:dyDescent="0.25">
      <c r="B257" s="638" t="s">
        <v>125</v>
      </c>
      <c r="C257" s="395">
        <v>294209</v>
      </c>
      <c r="D257" s="637" t="s">
        <v>493</v>
      </c>
      <c r="E257" s="373">
        <v>10600</v>
      </c>
      <c r="F257" s="335">
        <v>45996</v>
      </c>
      <c r="G257" s="389"/>
      <c r="H257" s="209"/>
      <c r="I257" s="210"/>
      <c r="J257" s="209"/>
      <c r="K257" s="211"/>
    </row>
    <row r="258" spans="2:11" ht="30" x14ac:dyDescent="0.25">
      <c r="B258" s="638" t="s">
        <v>125</v>
      </c>
      <c r="C258" s="395">
        <v>294232</v>
      </c>
      <c r="D258" s="637" t="s">
        <v>494</v>
      </c>
      <c r="E258" s="373">
        <v>26471.07</v>
      </c>
      <c r="F258" s="335">
        <v>45996</v>
      </c>
      <c r="G258" s="389"/>
      <c r="H258" s="209"/>
      <c r="I258" s="210"/>
      <c r="J258" s="209"/>
      <c r="K258" s="211"/>
    </row>
    <row r="259" spans="2:11" ht="30" x14ac:dyDescent="0.25">
      <c r="B259" s="638" t="s">
        <v>125</v>
      </c>
      <c r="C259" s="395">
        <v>294237</v>
      </c>
      <c r="D259" s="637" t="s">
        <v>495</v>
      </c>
      <c r="E259" s="373">
        <v>10600</v>
      </c>
      <c r="F259" s="335">
        <v>45996</v>
      </c>
      <c r="G259" s="389"/>
      <c r="H259" s="209"/>
      <c r="I259" s="210"/>
      <c r="J259" s="209"/>
      <c r="K259" s="211"/>
    </row>
    <row r="260" spans="2:11" ht="30" x14ac:dyDescent="0.25">
      <c r="B260" s="638" t="s">
        <v>125</v>
      </c>
      <c r="C260" s="395">
        <v>294604</v>
      </c>
      <c r="D260" s="637" t="s">
        <v>497</v>
      </c>
      <c r="E260" s="373">
        <v>10375</v>
      </c>
      <c r="F260" s="335">
        <v>45996</v>
      </c>
      <c r="G260" s="389"/>
      <c r="H260" s="209"/>
      <c r="I260" s="210"/>
      <c r="J260" s="209"/>
      <c r="K260" s="211"/>
    </row>
    <row r="261" spans="2:11" ht="45" x14ac:dyDescent="0.25">
      <c r="B261" s="638" t="s">
        <v>125</v>
      </c>
      <c r="C261" s="395">
        <v>294604</v>
      </c>
      <c r="D261" s="637" t="s">
        <v>498</v>
      </c>
      <c r="E261" s="373">
        <v>17810</v>
      </c>
      <c r="F261" s="335">
        <v>45996</v>
      </c>
      <c r="G261" s="389"/>
      <c r="H261" s="209"/>
      <c r="I261" s="210"/>
      <c r="J261" s="209"/>
      <c r="K261" s="211"/>
    </row>
    <row r="262" spans="2:11" ht="30" x14ac:dyDescent="0.25">
      <c r="B262" s="638" t="s">
        <v>125</v>
      </c>
      <c r="C262" s="395">
        <v>294604</v>
      </c>
      <c r="D262" s="637" t="s">
        <v>499</v>
      </c>
      <c r="E262" s="373">
        <v>8315</v>
      </c>
      <c r="F262" s="335">
        <v>45996</v>
      </c>
      <c r="G262" s="389"/>
      <c r="H262" s="209"/>
      <c r="I262" s="210"/>
      <c r="J262" s="209"/>
      <c r="K262" s="211"/>
    </row>
    <row r="263" spans="2:11" ht="30" x14ac:dyDescent="0.25">
      <c r="B263" s="638" t="s">
        <v>125</v>
      </c>
      <c r="C263" s="395">
        <v>294604</v>
      </c>
      <c r="D263" s="637" t="s">
        <v>500</v>
      </c>
      <c r="E263" s="373">
        <v>6555</v>
      </c>
      <c r="F263" s="335">
        <v>45996</v>
      </c>
      <c r="G263" s="389"/>
      <c r="H263" s="209"/>
      <c r="I263" s="210"/>
      <c r="J263" s="209"/>
      <c r="K263" s="211"/>
    </row>
    <row r="264" spans="2:11" ht="30" x14ac:dyDescent="0.25">
      <c r="B264" s="638" t="s">
        <v>125</v>
      </c>
      <c r="C264" s="395">
        <v>294604</v>
      </c>
      <c r="D264" s="637" t="s">
        <v>501</v>
      </c>
      <c r="E264" s="373">
        <v>7795</v>
      </c>
      <c r="F264" s="335">
        <v>45996</v>
      </c>
      <c r="G264" s="389"/>
      <c r="H264" s="209"/>
      <c r="I264" s="210"/>
      <c r="J264" s="209"/>
      <c r="K264" s="211"/>
    </row>
    <row r="265" spans="2:11" ht="45" x14ac:dyDescent="0.25">
      <c r="B265" s="638" t="s">
        <v>125</v>
      </c>
      <c r="C265" s="395">
        <v>294604</v>
      </c>
      <c r="D265" s="637" t="s">
        <v>502</v>
      </c>
      <c r="E265" s="373">
        <v>91312</v>
      </c>
      <c r="F265" s="335">
        <v>45996</v>
      </c>
      <c r="G265" s="389"/>
      <c r="H265" s="209"/>
      <c r="I265" s="210"/>
      <c r="J265" s="209"/>
      <c r="K265" s="211"/>
    </row>
    <row r="266" spans="2:11" ht="30" x14ac:dyDescent="0.25">
      <c r="B266" s="638" t="s">
        <v>125</v>
      </c>
      <c r="C266" s="395">
        <v>294604</v>
      </c>
      <c r="D266" s="637" t="s">
        <v>503</v>
      </c>
      <c r="E266" s="373">
        <v>10400</v>
      </c>
      <c r="F266" s="335">
        <v>45996</v>
      </c>
      <c r="G266" s="389"/>
      <c r="H266" s="209"/>
      <c r="I266" s="210"/>
      <c r="J266" s="209"/>
      <c r="K266" s="211"/>
    </row>
    <row r="267" spans="2:11" ht="30" x14ac:dyDescent="0.25">
      <c r="B267" s="638" t="s">
        <v>125</v>
      </c>
      <c r="C267" s="395">
        <v>294604</v>
      </c>
      <c r="D267" s="637" t="s">
        <v>504</v>
      </c>
      <c r="E267" s="373">
        <v>13728</v>
      </c>
      <c r="F267" s="335">
        <v>45996</v>
      </c>
      <c r="G267" s="389"/>
      <c r="H267" s="209"/>
      <c r="I267" s="210"/>
      <c r="J267" s="209"/>
      <c r="K267" s="211"/>
    </row>
    <row r="268" spans="2:11" ht="30" x14ac:dyDescent="0.25">
      <c r="B268" s="638" t="s">
        <v>125</v>
      </c>
      <c r="C268" s="395">
        <v>294604</v>
      </c>
      <c r="D268" s="637" t="s">
        <v>505</v>
      </c>
      <c r="E268" s="373">
        <v>1872</v>
      </c>
      <c r="F268" s="335">
        <v>45996</v>
      </c>
      <c r="G268" s="389"/>
      <c r="H268" s="209"/>
      <c r="I268" s="210"/>
      <c r="J268" s="209"/>
      <c r="K268" s="211"/>
    </row>
    <row r="269" spans="2:11" ht="30" x14ac:dyDescent="0.25">
      <c r="B269" s="638" t="s">
        <v>125</v>
      </c>
      <c r="C269" s="395">
        <v>294604</v>
      </c>
      <c r="D269" s="637" t="s">
        <v>506</v>
      </c>
      <c r="E269" s="373">
        <v>31200</v>
      </c>
      <c r="F269" s="335">
        <v>45996</v>
      </c>
      <c r="G269" s="389"/>
      <c r="H269" s="209"/>
      <c r="I269" s="210"/>
      <c r="J269" s="209"/>
      <c r="K269" s="211"/>
    </row>
    <row r="270" spans="2:11" ht="45" x14ac:dyDescent="0.25">
      <c r="B270" s="638" t="s">
        <v>125</v>
      </c>
      <c r="C270" s="395">
        <v>294604</v>
      </c>
      <c r="D270" s="637" t="s">
        <v>507</v>
      </c>
      <c r="E270" s="373">
        <v>68640</v>
      </c>
      <c r="F270" s="335">
        <v>45996</v>
      </c>
      <c r="G270" s="389"/>
      <c r="H270" s="209"/>
      <c r="I270" s="210"/>
      <c r="J270" s="209"/>
      <c r="K270" s="211"/>
    </row>
    <row r="271" spans="2:11" ht="45" x14ac:dyDescent="0.25">
      <c r="B271" s="638" t="s">
        <v>125</v>
      </c>
      <c r="C271" s="395">
        <v>294604</v>
      </c>
      <c r="D271" s="637" t="s">
        <v>508</v>
      </c>
      <c r="E271" s="373">
        <v>18720</v>
      </c>
      <c r="F271" s="335">
        <v>45996</v>
      </c>
      <c r="G271" s="389"/>
      <c r="H271" s="209"/>
      <c r="I271" s="210"/>
      <c r="J271" s="209"/>
      <c r="K271" s="211"/>
    </row>
    <row r="272" spans="2:11" ht="60" x14ac:dyDescent="0.25">
      <c r="B272" s="638" t="s">
        <v>125</v>
      </c>
      <c r="C272" s="395">
        <v>294604</v>
      </c>
      <c r="D272" s="637" t="s">
        <v>510</v>
      </c>
      <c r="E272" s="373">
        <v>1560</v>
      </c>
      <c r="F272" s="335">
        <v>45996</v>
      </c>
      <c r="G272" s="389"/>
      <c r="H272" s="209"/>
      <c r="I272" s="210"/>
      <c r="J272" s="209"/>
      <c r="K272" s="211"/>
    </row>
    <row r="273" spans="2:11" ht="45" x14ac:dyDescent="0.25">
      <c r="B273" s="638" t="s">
        <v>125</v>
      </c>
      <c r="C273" s="395">
        <v>294604</v>
      </c>
      <c r="D273" s="637" t="s">
        <v>513</v>
      </c>
      <c r="E273" s="373">
        <v>2912</v>
      </c>
      <c r="F273" s="335">
        <v>45996</v>
      </c>
      <c r="G273" s="389"/>
      <c r="H273" s="209"/>
      <c r="I273" s="210"/>
      <c r="J273" s="209"/>
      <c r="K273" s="211"/>
    </row>
    <row r="274" spans="2:11" ht="30" x14ac:dyDescent="0.25">
      <c r="B274" s="638" t="s">
        <v>125</v>
      </c>
      <c r="C274" s="395">
        <v>294604</v>
      </c>
      <c r="D274" s="637" t="s">
        <v>514</v>
      </c>
      <c r="E274" s="373">
        <v>17132.939999999999</v>
      </c>
      <c r="F274" s="335">
        <v>45996</v>
      </c>
      <c r="G274" s="389"/>
      <c r="H274" s="209"/>
      <c r="I274" s="210"/>
      <c r="J274" s="209"/>
      <c r="K274" s="211"/>
    </row>
    <row r="275" spans="2:11" ht="30" x14ac:dyDescent="0.25">
      <c r="B275" s="638" t="s">
        <v>125</v>
      </c>
      <c r="C275" s="395">
        <v>294604</v>
      </c>
      <c r="D275" s="637" t="s">
        <v>512</v>
      </c>
      <c r="E275" s="373">
        <v>780</v>
      </c>
      <c r="F275" s="335">
        <v>45996</v>
      </c>
      <c r="G275" s="389"/>
      <c r="H275" s="209"/>
      <c r="I275" s="210"/>
      <c r="J275" s="209"/>
      <c r="K275" s="211"/>
    </row>
    <row r="276" spans="2:11" ht="30" x14ac:dyDescent="0.25">
      <c r="B276" s="638" t="s">
        <v>125</v>
      </c>
      <c r="C276" s="395">
        <v>294604</v>
      </c>
      <c r="D276" s="637" t="s">
        <v>515</v>
      </c>
      <c r="E276" s="373">
        <v>780</v>
      </c>
      <c r="F276" s="335">
        <v>45996</v>
      </c>
      <c r="G276" s="389"/>
      <c r="H276" s="209"/>
      <c r="I276" s="210"/>
      <c r="J276" s="209"/>
      <c r="K276" s="211"/>
    </row>
    <row r="277" spans="2:11" ht="30" x14ac:dyDescent="0.25">
      <c r="B277" s="638" t="s">
        <v>125</v>
      </c>
      <c r="C277" s="395">
        <v>294604</v>
      </c>
      <c r="D277" s="637" t="s">
        <v>516</v>
      </c>
      <c r="E277" s="373">
        <v>99840</v>
      </c>
      <c r="F277" s="335">
        <v>45996</v>
      </c>
      <c r="G277" s="389"/>
      <c r="H277" s="209"/>
      <c r="I277" s="210"/>
      <c r="J277" s="209"/>
      <c r="K277" s="211"/>
    </row>
    <row r="278" spans="2:11" ht="30" x14ac:dyDescent="0.25">
      <c r="B278" s="638" t="s">
        <v>125</v>
      </c>
      <c r="C278" s="395">
        <v>294604</v>
      </c>
      <c r="D278" s="637" t="s">
        <v>517</v>
      </c>
      <c r="E278" s="373">
        <v>20800</v>
      </c>
      <c r="F278" s="335">
        <v>45996</v>
      </c>
      <c r="G278" s="389"/>
      <c r="H278" s="209"/>
      <c r="I278" s="210"/>
      <c r="J278" s="209"/>
      <c r="K278" s="211"/>
    </row>
    <row r="279" spans="2:11" ht="30" x14ac:dyDescent="0.25">
      <c r="B279" s="638" t="s">
        <v>125</v>
      </c>
      <c r="C279" s="395">
        <v>294604</v>
      </c>
      <c r="D279" s="637" t="s">
        <v>518</v>
      </c>
      <c r="E279" s="373">
        <v>6165</v>
      </c>
      <c r="F279" s="335">
        <v>45996</v>
      </c>
      <c r="G279" s="389"/>
      <c r="H279" s="209"/>
      <c r="I279" s="210"/>
      <c r="J279" s="209"/>
      <c r="K279" s="211"/>
    </row>
    <row r="280" spans="2:11" ht="45" x14ac:dyDescent="0.25">
      <c r="B280" s="638" t="s">
        <v>125</v>
      </c>
      <c r="C280" s="395">
        <v>294604</v>
      </c>
      <c r="D280" s="637" t="s">
        <v>519</v>
      </c>
      <c r="E280" s="373">
        <v>10400</v>
      </c>
      <c r="F280" s="335">
        <v>45996</v>
      </c>
      <c r="G280" s="389"/>
      <c r="H280" s="209"/>
      <c r="I280" s="210"/>
      <c r="J280" s="209"/>
      <c r="K280" s="211"/>
    </row>
    <row r="281" spans="2:11" ht="45" x14ac:dyDescent="0.25">
      <c r="B281" s="638" t="s">
        <v>125</v>
      </c>
      <c r="C281" s="395">
        <v>294604</v>
      </c>
      <c r="D281" s="637" t="s">
        <v>520</v>
      </c>
      <c r="E281" s="373">
        <v>15974.4</v>
      </c>
      <c r="F281" s="335">
        <v>45996</v>
      </c>
      <c r="G281" s="389"/>
      <c r="H281" s="209"/>
      <c r="I281" s="210"/>
      <c r="J281" s="209"/>
      <c r="K281" s="211"/>
    </row>
    <row r="282" spans="2:11" ht="45" x14ac:dyDescent="0.25">
      <c r="B282" s="638" t="s">
        <v>125</v>
      </c>
      <c r="C282" s="395">
        <v>294604</v>
      </c>
      <c r="D282" s="637" t="s">
        <v>521</v>
      </c>
      <c r="E282" s="373">
        <v>140400</v>
      </c>
      <c r="F282" s="335">
        <v>45996</v>
      </c>
      <c r="G282" s="389"/>
      <c r="H282" s="209"/>
      <c r="I282" s="210"/>
      <c r="J282" s="209"/>
      <c r="K282" s="211"/>
    </row>
    <row r="283" spans="2:11" ht="60" x14ac:dyDescent="0.25">
      <c r="B283" s="638" t="s">
        <v>125</v>
      </c>
      <c r="C283" s="395">
        <v>294604</v>
      </c>
      <c r="D283" s="637" t="s">
        <v>522</v>
      </c>
      <c r="E283" s="373">
        <v>5200</v>
      </c>
      <c r="F283" s="335">
        <v>45996</v>
      </c>
      <c r="G283" s="389"/>
      <c r="H283" s="209"/>
      <c r="I283" s="210"/>
      <c r="J283" s="209"/>
      <c r="K283" s="211"/>
    </row>
    <row r="284" spans="2:11" ht="30" x14ac:dyDescent="0.25">
      <c r="B284" s="638" t="s">
        <v>125</v>
      </c>
      <c r="C284" s="395">
        <v>294604</v>
      </c>
      <c r="D284" s="637" t="s">
        <v>523</v>
      </c>
      <c r="E284" s="373">
        <v>41600</v>
      </c>
      <c r="F284" s="335">
        <v>45996</v>
      </c>
      <c r="G284" s="389"/>
      <c r="H284" s="209"/>
      <c r="I284" s="210"/>
      <c r="J284" s="209"/>
      <c r="K284" s="211"/>
    </row>
    <row r="285" spans="2:11" ht="30" x14ac:dyDescent="0.25">
      <c r="B285" s="638" t="s">
        <v>125</v>
      </c>
      <c r="C285" s="395">
        <v>294604</v>
      </c>
      <c r="D285" s="637" t="s">
        <v>524</v>
      </c>
      <c r="E285" s="373">
        <v>79640</v>
      </c>
      <c r="F285" s="335">
        <v>45996</v>
      </c>
      <c r="G285" s="389"/>
      <c r="H285" s="209"/>
      <c r="I285" s="210"/>
      <c r="J285" s="209"/>
      <c r="K285" s="211"/>
    </row>
    <row r="286" spans="2:11" ht="30" x14ac:dyDescent="0.25">
      <c r="B286" s="638" t="s">
        <v>125</v>
      </c>
      <c r="C286" s="395">
        <v>294604</v>
      </c>
      <c r="D286" s="637" t="s">
        <v>525</v>
      </c>
      <c r="E286" s="373">
        <v>3000</v>
      </c>
      <c r="F286" s="335">
        <v>45996</v>
      </c>
      <c r="G286" s="389"/>
      <c r="H286" s="209"/>
      <c r="I286" s="210"/>
      <c r="J286" s="209"/>
      <c r="K286" s="211"/>
    </row>
    <row r="287" spans="2:11" ht="30" x14ac:dyDescent="0.25">
      <c r="B287" s="638" t="s">
        <v>125</v>
      </c>
      <c r="C287" s="395">
        <v>294604</v>
      </c>
      <c r="D287" s="637" t="s">
        <v>526</v>
      </c>
      <c r="E287" s="373">
        <v>40040</v>
      </c>
      <c r="F287" s="335">
        <v>45996</v>
      </c>
      <c r="G287" s="389"/>
      <c r="H287" s="209"/>
      <c r="I287" s="210"/>
      <c r="J287" s="209"/>
      <c r="K287" s="211"/>
    </row>
    <row r="288" spans="2:11" ht="30" x14ac:dyDescent="0.25">
      <c r="B288" s="638" t="s">
        <v>125</v>
      </c>
      <c r="C288" s="395">
        <v>294604</v>
      </c>
      <c r="D288" s="637" t="s">
        <v>527</v>
      </c>
      <c r="E288" s="373">
        <v>27375</v>
      </c>
      <c r="F288" s="335">
        <v>45996</v>
      </c>
      <c r="G288" s="389"/>
      <c r="H288" s="209"/>
      <c r="I288" s="210"/>
      <c r="J288" s="209"/>
      <c r="K288" s="211"/>
    </row>
    <row r="289" spans="2:11" ht="30" x14ac:dyDescent="0.25">
      <c r="B289" s="638" t="s">
        <v>125</v>
      </c>
      <c r="C289" s="395">
        <v>294604</v>
      </c>
      <c r="D289" s="637" t="s">
        <v>528</v>
      </c>
      <c r="E289" s="373">
        <v>1748</v>
      </c>
      <c r="F289" s="335">
        <v>45996</v>
      </c>
      <c r="G289" s="389"/>
      <c r="H289" s="209"/>
      <c r="I289" s="210"/>
      <c r="J289" s="209"/>
      <c r="K289" s="211"/>
    </row>
    <row r="290" spans="2:11" ht="45" x14ac:dyDescent="0.25">
      <c r="B290" s="638" t="s">
        <v>125</v>
      </c>
      <c r="C290" s="395">
        <v>294604</v>
      </c>
      <c r="D290" s="637" t="s">
        <v>529</v>
      </c>
      <c r="E290" s="373">
        <v>5616</v>
      </c>
      <c r="F290" s="335">
        <v>45996</v>
      </c>
      <c r="G290" s="389"/>
      <c r="H290" s="209"/>
      <c r="I290" s="210"/>
      <c r="J290" s="209"/>
      <c r="K290" s="211"/>
    </row>
    <row r="291" spans="2:11" ht="30" x14ac:dyDescent="0.25">
      <c r="B291" s="638" t="s">
        <v>125</v>
      </c>
      <c r="C291" s="395">
        <v>294604</v>
      </c>
      <c r="D291" s="637" t="s">
        <v>530</v>
      </c>
      <c r="E291" s="373">
        <v>10560</v>
      </c>
      <c r="F291" s="335">
        <v>45996</v>
      </c>
      <c r="G291" s="389"/>
      <c r="H291" s="209"/>
      <c r="I291" s="210"/>
      <c r="J291" s="209"/>
      <c r="K291" s="211"/>
    </row>
    <row r="292" spans="2:11" ht="45" x14ac:dyDescent="0.25">
      <c r="B292" s="638" t="s">
        <v>125</v>
      </c>
      <c r="C292" s="395">
        <v>294604</v>
      </c>
      <c r="D292" s="637" t="s">
        <v>531</v>
      </c>
      <c r="E292" s="373">
        <v>15600</v>
      </c>
      <c r="F292" s="335">
        <v>45996</v>
      </c>
      <c r="G292" s="389"/>
      <c r="H292" s="209"/>
      <c r="I292" s="210"/>
      <c r="J292" s="209"/>
      <c r="K292" s="211"/>
    </row>
    <row r="293" spans="2:11" ht="30" x14ac:dyDescent="0.25">
      <c r="B293" s="638" t="s">
        <v>125</v>
      </c>
      <c r="C293" s="395">
        <v>294604</v>
      </c>
      <c r="D293" s="637" t="s">
        <v>532</v>
      </c>
      <c r="E293" s="373">
        <v>5408</v>
      </c>
      <c r="F293" s="335">
        <v>45996</v>
      </c>
      <c r="G293" s="389"/>
      <c r="H293" s="209"/>
      <c r="I293" s="210"/>
      <c r="J293" s="209"/>
      <c r="K293" s="211"/>
    </row>
    <row r="294" spans="2:11" ht="30" x14ac:dyDescent="0.25">
      <c r="B294" s="638" t="s">
        <v>125</v>
      </c>
      <c r="C294" s="395">
        <v>294604</v>
      </c>
      <c r="D294" s="637" t="s">
        <v>533</v>
      </c>
      <c r="E294" s="373">
        <v>10375</v>
      </c>
      <c r="F294" s="335">
        <v>45996</v>
      </c>
      <c r="G294" s="389"/>
      <c r="H294" s="209"/>
      <c r="I294" s="210"/>
      <c r="J294" s="209"/>
      <c r="K294" s="211"/>
    </row>
    <row r="295" spans="2:11" ht="30" x14ac:dyDescent="0.25">
      <c r="B295" s="638" t="s">
        <v>125</v>
      </c>
      <c r="C295" s="395">
        <v>294604</v>
      </c>
      <c r="D295" s="637" t="s">
        <v>534</v>
      </c>
      <c r="E295" s="373">
        <v>41600</v>
      </c>
      <c r="F295" s="335">
        <v>45996</v>
      </c>
      <c r="G295" s="389"/>
      <c r="H295" s="209"/>
      <c r="I295" s="210"/>
      <c r="J295" s="209"/>
      <c r="K295" s="211"/>
    </row>
    <row r="296" spans="2:11" ht="30" x14ac:dyDescent="0.25">
      <c r="B296" s="638" t="s">
        <v>125</v>
      </c>
      <c r="C296" s="395">
        <v>290891</v>
      </c>
      <c r="D296" s="637" t="s">
        <v>475</v>
      </c>
      <c r="E296" s="373">
        <v>49600</v>
      </c>
      <c r="F296" s="335">
        <v>45996</v>
      </c>
      <c r="G296" s="389"/>
      <c r="H296" s="209"/>
      <c r="I296" s="210"/>
      <c r="J296" s="209"/>
      <c r="K296" s="211"/>
    </row>
    <row r="297" spans="2:11" ht="30" x14ac:dyDescent="0.25">
      <c r="B297" s="638" t="s">
        <v>125</v>
      </c>
      <c r="C297" s="395">
        <v>290967</v>
      </c>
      <c r="D297" s="637" t="s">
        <v>477</v>
      </c>
      <c r="E297" s="373">
        <v>40080</v>
      </c>
      <c r="F297" s="335">
        <v>45996</v>
      </c>
      <c r="G297" s="389"/>
      <c r="H297" s="209"/>
      <c r="I297" s="210"/>
      <c r="J297" s="209"/>
      <c r="K297" s="211"/>
    </row>
    <row r="298" spans="2:11" ht="30" x14ac:dyDescent="0.25">
      <c r="B298" s="638" t="s">
        <v>125</v>
      </c>
      <c r="C298" s="395">
        <v>318421</v>
      </c>
      <c r="D298" s="637" t="s">
        <v>479</v>
      </c>
      <c r="E298" s="373">
        <v>60000</v>
      </c>
      <c r="F298" s="335">
        <v>45996</v>
      </c>
      <c r="G298" s="389"/>
      <c r="H298" s="209"/>
      <c r="I298" s="210"/>
      <c r="J298" s="209"/>
      <c r="K298" s="211"/>
    </row>
    <row r="299" spans="2:11" ht="60" x14ac:dyDescent="0.25">
      <c r="B299" s="638" t="s">
        <v>125</v>
      </c>
      <c r="C299" s="395">
        <v>293359</v>
      </c>
      <c r="D299" s="637" t="s">
        <v>488</v>
      </c>
      <c r="E299" s="373">
        <v>21597.38</v>
      </c>
      <c r="F299" s="335">
        <v>45996</v>
      </c>
      <c r="G299" s="389"/>
      <c r="H299" s="209"/>
      <c r="I299" s="210"/>
      <c r="J299" s="209"/>
      <c r="K299" s="211"/>
    </row>
    <row r="300" spans="2:11" ht="60" x14ac:dyDescent="0.25">
      <c r="B300" s="638" t="s">
        <v>125</v>
      </c>
      <c r="C300" s="395">
        <v>293362</v>
      </c>
      <c r="D300" s="637" t="s">
        <v>489</v>
      </c>
      <c r="E300" s="373">
        <v>18000</v>
      </c>
      <c r="F300" s="335">
        <v>45996</v>
      </c>
      <c r="G300" s="389"/>
      <c r="H300" s="209"/>
      <c r="I300" s="210"/>
      <c r="J300" s="209"/>
      <c r="K300" s="211"/>
    </row>
    <row r="301" spans="2:11" ht="60" x14ac:dyDescent="0.25">
      <c r="B301" s="638" t="s">
        <v>125</v>
      </c>
      <c r="C301" s="395">
        <v>293398</v>
      </c>
      <c r="D301" s="637" t="s">
        <v>490</v>
      </c>
      <c r="E301" s="373">
        <v>18000</v>
      </c>
      <c r="F301" s="335">
        <v>45996</v>
      </c>
      <c r="G301" s="389"/>
      <c r="H301" s="209"/>
      <c r="I301" s="210"/>
      <c r="J301" s="209"/>
      <c r="K301" s="211"/>
    </row>
    <row r="302" spans="2:11" ht="60" x14ac:dyDescent="0.25">
      <c r="B302" s="638" t="s">
        <v>125</v>
      </c>
      <c r="C302" s="395">
        <v>293408</v>
      </c>
      <c r="D302" s="637" t="s">
        <v>491</v>
      </c>
      <c r="E302" s="373">
        <v>18000</v>
      </c>
      <c r="F302" s="335">
        <v>45996</v>
      </c>
      <c r="G302" s="389"/>
      <c r="H302" s="209"/>
      <c r="I302" s="210"/>
      <c r="J302" s="209"/>
      <c r="K302" s="211"/>
    </row>
    <row r="303" spans="2:11" ht="60" x14ac:dyDescent="0.25">
      <c r="B303" s="638" t="s">
        <v>125</v>
      </c>
      <c r="C303" s="395">
        <v>293431</v>
      </c>
      <c r="D303" s="637" t="s">
        <v>492</v>
      </c>
      <c r="E303" s="373">
        <v>18000</v>
      </c>
      <c r="F303" s="335">
        <v>45996</v>
      </c>
      <c r="G303" s="389"/>
      <c r="H303" s="209"/>
      <c r="I303" s="210"/>
      <c r="J303" s="209"/>
      <c r="K303" s="211"/>
    </row>
    <row r="304" spans="2:11" ht="45" x14ac:dyDescent="0.25">
      <c r="B304" s="638" t="s">
        <v>125</v>
      </c>
      <c r="C304" s="395">
        <v>294604</v>
      </c>
      <c r="D304" s="637" t="s">
        <v>511</v>
      </c>
      <c r="E304" s="373">
        <v>31200</v>
      </c>
      <c r="F304" s="335">
        <v>45996</v>
      </c>
      <c r="G304" s="389"/>
      <c r="H304" s="209"/>
      <c r="I304" s="210"/>
      <c r="J304" s="209"/>
      <c r="K304" s="211"/>
    </row>
    <row r="305" spans="2:11" x14ac:dyDescent="0.25">
      <c r="B305" s="366"/>
      <c r="C305" s="366"/>
      <c r="D305" s="366"/>
      <c r="E305" s="366"/>
      <c r="F305" s="366"/>
      <c r="G305" s="389"/>
      <c r="H305" s="209"/>
      <c r="I305" s="210"/>
      <c r="J305" s="209"/>
      <c r="K305" s="211"/>
    </row>
    <row r="306" spans="2:11" x14ac:dyDescent="0.25">
      <c r="B306" s="366"/>
      <c r="C306" s="366"/>
      <c r="D306" s="366"/>
      <c r="E306" s="366"/>
      <c r="F306" s="366"/>
      <c r="G306" s="389"/>
      <c r="H306" s="209"/>
      <c r="I306" s="210"/>
      <c r="J306" s="209"/>
      <c r="K306" s="211"/>
    </row>
    <row r="307" spans="2:11" x14ac:dyDescent="0.25">
      <c r="B307" s="366"/>
      <c r="C307" s="366"/>
      <c r="D307" s="366"/>
      <c r="E307" s="366"/>
      <c r="F307" s="366"/>
      <c r="G307" s="389"/>
      <c r="H307" s="209"/>
      <c r="I307" s="210"/>
      <c r="J307" s="209"/>
      <c r="K307" s="211"/>
    </row>
    <row r="308" spans="2:11" x14ac:dyDescent="0.25">
      <c r="B308" s="366"/>
      <c r="C308" s="366"/>
      <c r="D308" s="366"/>
      <c r="E308" s="366"/>
      <c r="F308" s="366"/>
      <c r="G308" s="389"/>
      <c r="H308" s="209"/>
      <c r="I308" s="210"/>
      <c r="J308" s="209"/>
      <c r="K308" s="211"/>
    </row>
    <row r="309" spans="2:11" x14ac:dyDescent="0.25">
      <c r="B309" s="366"/>
      <c r="C309" s="366"/>
      <c r="D309" s="366"/>
      <c r="E309" s="366"/>
      <c r="F309" s="366"/>
      <c r="G309" s="389"/>
      <c r="H309" s="209"/>
      <c r="I309" s="210"/>
      <c r="J309" s="209"/>
      <c r="K309" s="211"/>
    </row>
    <row r="310" spans="2:11" x14ac:dyDescent="0.25">
      <c r="B310" s="366"/>
      <c r="C310" s="366"/>
      <c r="D310" s="366"/>
      <c r="E310" s="366"/>
      <c r="F310" s="366"/>
      <c r="G310" s="389"/>
      <c r="H310" s="209"/>
      <c r="I310" s="210"/>
      <c r="J310" s="209"/>
      <c r="K310" s="211"/>
    </row>
    <row r="311" spans="2:11" x14ac:dyDescent="0.25">
      <c r="B311" s="366"/>
      <c r="C311" s="366"/>
      <c r="D311" s="366"/>
      <c r="E311" s="366"/>
      <c r="F311" s="366"/>
      <c r="G311" s="389"/>
      <c r="H311" s="209"/>
      <c r="I311" s="210"/>
      <c r="J311" s="209"/>
      <c r="K311" s="211"/>
    </row>
    <row r="312" spans="2:11" x14ac:dyDescent="0.25">
      <c r="B312" s="366"/>
      <c r="C312" s="366"/>
      <c r="D312" s="366"/>
      <c r="E312" s="366"/>
      <c r="F312" s="366"/>
      <c r="G312" s="389"/>
      <c r="H312" s="209"/>
      <c r="I312" s="210"/>
      <c r="J312" s="209"/>
      <c r="K312" s="211"/>
    </row>
    <row r="313" spans="2:11" x14ac:dyDescent="0.25">
      <c r="B313" s="366"/>
      <c r="C313" s="366"/>
      <c r="D313" s="366"/>
      <c r="E313" s="366"/>
      <c r="F313" s="366"/>
      <c r="G313" s="389"/>
      <c r="H313" s="209"/>
      <c r="I313" s="210"/>
      <c r="J313" s="209"/>
      <c r="K313" s="211"/>
    </row>
    <row r="314" spans="2:11" x14ac:dyDescent="0.25">
      <c r="B314" s="366"/>
      <c r="C314" s="366"/>
      <c r="D314" s="366"/>
      <c r="E314" s="366"/>
      <c r="F314" s="366"/>
      <c r="G314" s="389"/>
      <c r="H314" s="209"/>
      <c r="I314" s="210"/>
      <c r="J314" s="209"/>
      <c r="K314" s="211"/>
    </row>
    <row r="315" spans="2:11" x14ac:dyDescent="0.25">
      <c r="B315" s="366"/>
      <c r="C315" s="366"/>
      <c r="D315" s="366"/>
      <c r="E315" s="366"/>
      <c r="F315" s="366"/>
      <c r="G315" s="389"/>
      <c r="H315" s="209"/>
      <c r="I315" s="210"/>
      <c r="J315" s="209"/>
      <c r="K315" s="211"/>
    </row>
    <row r="316" spans="2:11" x14ac:dyDescent="0.25">
      <c r="B316" s="366"/>
      <c r="C316" s="366"/>
      <c r="D316" s="366"/>
      <c r="E316" s="366"/>
      <c r="F316" s="366"/>
      <c r="G316" s="389"/>
      <c r="H316" s="209"/>
      <c r="I316" s="210"/>
      <c r="J316" s="209"/>
      <c r="K316" s="211"/>
    </row>
    <row r="317" spans="2:11" x14ac:dyDescent="0.25">
      <c r="B317" s="366"/>
      <c r="C317" s="366"/>
      <c r="D317" s="366"/>
      <c r="E317" s="366"/>
      <c r="F317" s="366"/>
      <c r="G317" s="389"/>
      <c r="H317" s="209"/>
      <c r="I317" s="210"/>
      <c r="J317" s="209"/>
      <c r="K317" s="211"/>
    </row>
    <row r="318" spans="2:11" ht="16.5" thickBot="1" x14ac:dyDescent="0.3">
      <c r="B318" s="336" t="str">
        <f>IF(ISBLANK(Capacitação!B102),"",Capacitação!B102)</f>
        <v/>
      </c>
      <c r="C318" s="337" t="str">
        <f>IF(ISBLANK(Capacitação!C102),"",Capacitação!C102)</f>
        <v/>
      </c>
      <c r="D318" s="337" t="str">
        <f>IF(ISBLANK(Capacitação!D102),"",Capacitação!D102)</f>
        <v/>
      </c>
      <c r="E318" s="377" t="str">
        <f>IF(ISBLANK(Capacitação!H102),"",Capacitação!H102)</f>
        <v/>
      </c>
      <c r="F318" s="364" t="str">
        <f>IF(ISBLANK(Capacitação!J102),"",Capacitação!J102)</f>
        <v/>
      </c>
      <c r="G318" s="384"/>
      <c r="H318" s="212"/>
      <c r="I318" s="213"/>
      <c r="J318" s="212"/>
      <c r="K318" s="214"/>
    </row>
    <row r="319" spans="2:11" ht="21.75" thickBot="1" x14ac:dyDescent="0.3">
      <c r="B319" s="789" t="s">
        <v>69</v>
      </c>
      <c r="C319" s="790"/>
      <c r="D319" s="790"/>
      <c r="E319" s="805">
        <f>SUM(E256:E318)</f>
        <v>1238308.27</v>
      </c>
      <c r="F319" s="806"/>
      <c r="G319" s="752" t="s">
        <v>69</v>
      </c>
      <c r="H319" s="753"/>
      <c r="I319" s="753"/>
      <c r="J319" s="753"/>
      <c r="K319" s="339">
        <f>SUM(K256:K318)</f>
        <v>0</v>
      </c>
    </row>
    <row r="320" spans="2:11" ht="21" thickBot="1" x14ac:dyDescent="0.3">
      <c r="B320" s="759" t="s">
        <v>34</v>
      </c>
      <c r="C320" s="760"/>
      <c r="D320" s="760"/>
      <c r="E320" s="760"/>
      <c r="F320" s="760"/>
      <c r="G320" s="760"/>
      <c r="H320" s="760"/>
      <c r="I320" s="760"/>
      <c r="J320" s="760"/>
      <c r="K320" s="761"/>
    </row>
    <row r="321" spans="2:11" x14ac:dyDescent="0.25">
      <c r="B321" s="762" t="s">
        <v>0</v>
      </c>
      <c r="C321" s="754" t="s">
        <v>94</v>
      </c>
      <c r="D321" s="754" t="s">
        <v>1</v>
      </c>
      <c r="E321" s="754" t="s">
        <v>95</v>
      </c>
      <c r="F321" s="768" t="s">
        <v>5</v>
      </c>
      <c r="G321" s="756" t="s">
        <v>89</v>
      </c>
      <c r="H321" s="757"/>
      <c r="I321" s="757"/>
      <c r="J321" s="757"/>
      <c r="K321" s="758"/>
    </row>
    <row r="322" spans="2:11" ht="30" x14ac:dyDescent="0.25">
      <c r="B322" s="763"/>
      <c r="C322" s="755"/>
      <c r="D322" s="755"/>
      <c r="E322" s="755"/>
      <c r="F322" s="769"/>
      <c r="G322" s="328" t="s">
        <v>96</v>
      </c>
      <c r="H322" s="329" t="s">
        <v>86</v>
      </c>
      <c r="I322" s="329" t="s">
        <v>97</v>
      </c>
      <c r="J322" s="329" t="s">
        <v>87</v>
      </c>
      <c r="K322" s="330" t="s">
        <v>88</v>
      </c>
    </row>
    <row r="323" spans="2:11" ht="30" x14ac:dyDescent="0.25">
      <c r="B323" s="332" t="s">
        <v>131</v>
      </c>
      <c r="C323" s="395">
        <v>304395</v>
      </c>
      <c r="D323" s="333" t="s">
        <v>783</v>
      </c>
      <c r="E323" s="373">
        <v>1300000</v>
      </c>
      <c r="F323" s="335">
        <v>45991</v>
      </c>
      <c r="G323" s="383"/>
      <c r="H323" s="209"/>
      <c r="I323" s="210"/>
      <c r="J323" s="209"/>
      <c r="K323" s="211"/>
    </row>
    <row r="324" spans="2:11" x14ac:dyDescent="0.25">
      <c r="B324" s="357" t="str">
        <f>IF(ISBLANK(Obras!B35),"",Obras!B35)</f>
        <v/>
      </c>
      <c r="C324" s="378" t="str">
        <f>IF(ISBLANK(Obras!C35),"",Obras!C35)</f>
        <v/>
      </c>
      <c r="D324" s="358" t="str">
        <f>IF(ISBLANK(Obras!D35),"",Obras!D35)</f>
        <v/>
      </c>
      <c r="E324" s="379" t="str">
        <f>IF(ISBLANK(Obras!H35),"",Obras!H35)</f>
        <v/>
      </c>
      <c r="F324" s="361" t="str">
        <f>IF(ISBLANK(Obras!J35),"",Obras!J35)</f>
        <v/>
      </c>
      <c r="G324" s="383"/>
      <c r="H324" s="209"/>
      <c r="I324" s="210"/>
      <c r="J324" s="209"/>
      <c r="K324" s="211"/>
    </row>
    <row r="325" spans="2:11" x14ac:dyDescent="0.25">
      <c r="B325" s="357" t="str">
        <f>IF(ISBLANK(Obras!B36),"",Obras!B36)</f>
        <v/>
      </c>
      <c r="C325" s="378" t="str">
        <f>IF(ISBLANK(Obras!C36),"",Obras!C36)</f>
        <v/>
      </c>
      <c r="D325" s="358" t="str">
        <f>IF(ISBLANK(Obras!D36),"",Obras!D36)</f>
        <v/>
      </c>
      <c r="E325" s="379" t="str">
        <f>IF(ISBLANK(Obras!H36),"",Obras!H36)</f>
        <v/>
      </c>
      <c r="F325" s="361" t="str">
        <f>IF(ISBLANK(Obras!J36),"",Obras!J36)</f>
        <v/>
      </c>
      <c r="G325" s="383"/>
      <c r="H325" s="209"/>
      <c r="I325" s="210"/>
      <c r="J325" s="209"/>
      <c r="K325" s="211"/>
    </row>
    <row r="326" spans="2:11" x14ac:dyDescent="0.25">
      <c r="B326" s="357" t="str">
        <f>IF(ISBLANK(Obras!B37),"",Obras!B37)</f>
        <v/>
      </c>
      <c r="C326" s="378" t="str">
        <f>IF(ISBLANK(Obras!C37),"",Obras!C37)</f>
        <v/>
      </c>
      <c r="D326" s="358" t="str">
        <f>IF(ISBLANK(Obras!D37),"",Obras!D37)</f>
        <v/>
      </c>
      <c r="E326" s="379" t="str">
        <f>IF(ISBLANK(Obras!H37),"",Obras!H37)</f>
        <v/>
      </c>
      <c r="F326" s="361" t="str">
        <f>IF(ISBLANK(Obras!J37),"",Obras!J37)</f>
        <v/>
      </c>
      <c r="G326" s="383"/>
      <c r="H326" s="209"/>
      <c r="I326" s="210"/>
      <c r="J326" s="209"/>
      <c r="K326" s="211"/>
    </row>
    <row r="327" spans="2:11" ht="16.5" thickBot="1" x14ac:dyDescent="0.3">
      <c r="B327" s="336" t="str">
        <f>IF(ISBLANK(Obras!B38),"",Obras!B38)</f>
        <v/>
      </c>
      <c r="C327" s="381" t="str">
        <f>IF(ISBLANK(Obras!C38),"",Obras!C38)</f>
        <v/>
      </c>
      <c r="D327" s="337" t="str">
        <f>IF(ISBLANK(Obras!D38),"",Obras!D38)</f>
        <v/>
      </c>
      <c r="E327" s="382" t="str">
        <f>IF(ISBLANK(Obras!H38),"",Obras!H38)</f>
        <v/>
      </c>
      <c r="F327" s="364" t="str">
        <f>IF(ISBLANK(Obras!J38),"",Obras!J38)</f>
        <v/>
      </c>
      <c r="G327" s="384"/>
      <c r="H327" s="212"/>
      <c r="I327" s="213"/>
      <c r="J327" s="212"/>
      <c r="K327" s="214"/>
    </row>
    <row r="328" spans="2:11" ht="21.75" thickBot="1" x14ac:dyDescent="0.3">
      <c r="B328" s="764" t="s">
        <v>70</v>
      </c>
      <c r="C328" s="765"/>
      <c r="D328" s="765"/>
      <c r="E328" s="791">
        <f>SUM(E323:E327)</f>
        <v>1300000</v>
      </c>
      <c r="F328" s="792"/>
      <c r="G328" s="752" t="s">
        <v>70</v>
      </c>
      <c r="H328" s="753"/>
      <c r="I328" s="753"/>
      <c r="J328" s="753"/>
      <c r="K328" s="339">
        <f>SUM(K323:K327)</f>
        <v>0</v>
      </c>
    </row>
    <row r="329" spans="2:11" ht="21" thickBot="1" x14ac:dyDescent="0.3">
      <c r="B329" s="759" t="s">
        <v>35</v>
      </c>
      <c r="C329" s="760"/>
      <c r="D329" s="760"/>
      <c r="E329" s="760"/>
      <c r="F329" s="760"/>
      <c r="G329" s="760"/>
      <c r="H329" s="760"/>
      <c r="I329" s="760"/>
      <c r="J329" s="760"/>
      <c r="K329" s="761"/>
    </row>
    <row r="330" spans="2:11" x14ac:dyDescent="0.25">
      <c r="B330" s="762" t="s">
        <v>0</v>
      </c>
      <c r="C330" s="754" t="s">
        <v>94</v>
      </c>
      <c r="D330" s="754" t="s">
        <v>1</v>
      </c>
      <c r="E330" s="754" t="s">
        <v>95</v>
      </c>
      <c r="F330" s="768" t="s">
        <v>5</v>
      </c>
      <c r="G330" s="756" t="s">
        <v>89</v>
      </c>
      <c r="H330" s="757"/>
      <c r="I330" s="757"/>
      <c r="J330" s="757"/>
      <c r="K330" s="758"/>
    </row>
    <row r="331" spans="2:11" ht="30" x14ac:dyDescent="0.25">
      <c r="B331" s="763"/>
      <c r="C331" s="755"/>
      <c r="D331" s="755"/>
      <c r="E331" s="755"/>
      <c r="F331" s="769"/>
      <c r="G331" s="328" t="s">
        <v>96</v>
      </c>
      <c r="H331" s="329" t="s">
        <v>86</v>
      </c>
      <c r="I331" s="329" t="s">
        <v>97</v>
      </c>
      <c r="J331" s="329" t="s">
        <v>87</v>
      </c>
      <c r="K331" s="330" t="s">
        <v>88</v>
      </c>
    </row>
    <row r="332" spans="2:11" x14ac:dyDescent="0.25">
      <c r="B332" s="332" t="str">
        <f>IF(ISBLANK('Serviço Público'!B26),"",'Serviço Público'!B26)</f>
        <v/>
      </c>
      <c r="C332" s="333" t="str">
        <f>IF(ISBLANK('Serviço Público'!C26),"",'Serviço Público'!C26)</f>
        <v/>
      </c>
      <c r="D332" s="333" t="str">
        <f>IF(ISBLANK('Serviço Público'!D26),"",'Serviço Público'!D26)</f>
        <v/>
      </c>
      <c r="E332" s="356" t="str">
        <f>IF(ISBLANK('Serviço Público'!H26),"",'Serviço Público'!H26)</f>
        <v/>
      </c>
      <c r="F332" s="335" t="str">
        <f>IF(ISBLANK('Serviço Público'!J26),"",'Serviço Público'!J26)</f>
        <v/>
      </c>
      <c r="G332" s="383"/>
      <c r="H332" s="209"/>
      <c r="I332" s="210"/>
      <c r="J332" s="209"/>
      <c r="K332" s="211"/>
    </row>
    <row r="333" spans="2:11" x14ac:dyDescent="0.25">
      <c r="B333" s="332" t="str">
        <f>IF(ISBLANK('Serviço Público'!B27),"",'Serviço Público'!B27)</f>
        <v/>
      </c>
      <c r="C333" s="333" t="str">
        <f>IF(ISBLANK('Serviço Público'!C27),"",'Serviço Público'!C27)</f>
        <v/>
      </c>
      <c r="D333" s="333" t="str">
        <f>IF(ISBLANK('Serviço Público'!D27),"",'Serviço Público'!D27)</f>
        <v/>
      </c>
      <c r="E333" s="356" t="str">
        <f>IF(ISBLANK('Serviço Público'!H27),"",'Serviço Público'!H27)</f>
        <v/>
      </c>
      <c r="F333" s="335" t="str">
        <f>IF(ISBLANK('Serviço Público'!J27),"",'Serviço Público'!J27)</f>
        <v/>
      </c>
      <c r="G333" s="383"/>
      <c r="H333" s="209"/>
      <c r="I333" s="210"/>
      <c r="J333" s="209"/>
      <c r="K333" s="211"/>
    </row>
    <row r="334" spans="2:11" x14ac:dyDescent="0.25">
      <c r="B334" s="332" t="str">
        <f>IF(ISBLANK('Serviço Público'!B28),"",'Serviço Público'!B28)</f>
        <v/>
      </c>
      <c r="C334" s="333" t="str">
        <f>IF(ISBLANK('Serviço Público'!C28),"",'Serviço Público'!C28)</f>
        <v/>
      </c>
      <c r="D334" s="333" t="str">
        <f>IF(ISBLANK('Serviço Público'!D28),"",'Serviço Público'!D28)</f>
        <v/>
      </c>
      <c r="E334" s="356" t="str">
        <f>IF(ISBLANK('Serviço Público'!H28),"",'Serviço Público'!H28)</f>
        <v/>
      </c>
      <c r="F334" s="335" t="str">
        <f>IF(ISBLANK('Serviço Público'!J28),"",'Serviço Público'!J28)</f>
        <v/>
      </c>
      <c r="G334" s="383"/>
      <c r="H334" s="209"/>
      <c r="I334" s="210"/>
      <c r="J334" s="209"/>
      <c r="K334" s="211"/>
    </row>
    <row r="335" spans="2:11" x14ac:dyDescent="0.25">
      <c r="B335" s="332" t="str">
        <f>IF(ISBLANK('Serviço Público'!B29),"",'Serviço Público'!B29)</f>
        <v/>
      </c>
      <c r="C335" s="333" t="str">
        <f>IF(ISBLANK('Serviço Público'!C29),"",'Serviço Público'!C29)</f>
        <v/>
      </c>
      <c r="D335" s="333" t="str">
        <f>IF(ISBLANK('Serviço Público'!D29),"",'Serviço Público'!D29)</f>
        <v/>
      </c>
      <c r="E335" s="356" t="str">
        <f>IF(ISBLANK('Serviço Público'!H29),"",'Serviço Público'!H29)</f>
        <v/>
      </c>
      <c r="F335" s="335" t="str">
        <f>IF(ISBLANK('Serviço Público'!J29),"",'Serviço Público'!J29)</f>
        <v/>
      </c>
      <c r="G335" s="383"/>
      <c r="H335" s="209"/>
      <c r="I335" s="210"/>
      <c r="J335" s="209"/>
      <c r="K335" s="211"/>
    </row>
    <row r="336" spans="2:11" ht="16.5" thickBot="1" x14ac:dyDescent="0.3">
      <c r="B336" s="336" t="str">
        <f>IF(ISBLANK('Serviço Público'!B30),"",'Serviço Público'!B30)</f>
        <v/>
      </c>
      <c r="C336" s="337" t="str">
        <f>IF(ISBLANK('Serviço Público'!C30),"",'Serviço Público'!C30)</f>
        <v/>
      </c>
      <c r="D336" s="337" t="str">
        <f>IF(ISBLANK('Serviço Público'!D30),"",'Serviço Público'!D30)</f>
        <v/>
      </c>
      <c r="E336" s="363" t="str">
        <f>IF(ISBLANK('Serviço Público'!H30),"",'Serviço Público'!H30)</f>
        <v/>
      </c>
      <c r="F336" s="364" t="str">
        <f>IF(ISBLANK('Serviço Público'!J30),"",'Serviço Público'!J30)</f>
        <v/>
      </c>
      <c r="G336" s="384"/>
      <c r="H336" s="212"/>
      <c r="I336" s="213"/>
      <c r="J336" s="212"/>
      <c r="K336" s="214"/>
    </row>
    <row r="337" spans="2:11" ht="21.75" thickBot="1" x14ac:dyDescent="0.3">
      <c r="B337" s="764" t="s">
        <v>71</v>
      </c>
      <c r="C337" s="765"/>
      <c r="D337" s="765"/>
      <c r="E337" s="791">
        <f>SUM(E332:E336)</f>
        <v>0</v>
      </c>
      <c r="F337" s="792"/>
      <c r="G337" s="752" t="s">
        <v>71</v>
      </c>
      <c r="H337" s="753"/>
      <c r="I337" s="753"/>
      <c r="J337" s="753"/>
      <c r="K337" s="339">
        <f>SUM(K332:K336)</f>
        <v>0</v>
      </c>
    </row>
    <row r="338" spans="2:11" ht="21" thickBot="1" x14ac:dyDescent="0.3">
      <c r="B338" s="759" t="s">
        <v>36</v>
      </c>
      <c r="C338" s="760"/>
      <c r="D338" s="760"/>
      <c r="E338" s="760"/>
      <c r="F338" s="760"/>
      <c r="G338" s="760"/>
      <c r="H338" s="760"/>
      <c r="I338" s="760"/>
      <c r="J338" s="760"/>
      <c r="K338" s="761"/>
    </row>
    <row r="339" spans="2:11" x14ac:dyDescent="0.25">
      <c r="B339" s="762" t="s">
        <v>0</v>
      </c>
      <c r="C339" s="754" t="s">
        <v>94</v>
      </c>
      <c r="D339" s="754" t="s">
        <v>1</v>
      </c>
      <c r="E339" s="754" t="s">
        <v>95</v>
      </c>
      <c r="F339" s="768" t="s">
        <v>5</v>
      </c>
      <c r="G339" s="756" t="s">
        <v>89</v>
      </c>
      <c r="H339" s="757"/>
      <c r="I339" s="757"/>
      <c r="J339" s="757"/>
      <c r="K339" s="758"/>
    </row>
    <row r="340" spans="2:11" ht="30" x14ac:dyDescent="0.25">
      <c r="B340" s="763"/>
      <c r="C340" s="755"/>
      <c r="D340" s="755"/>
      <c r="E340" s="755"/>
      <c r="F340" s="769"/>
      <c r="G340" s="328" t="s">
        <v>96</v>
      </c>
      <c r="H340" s="329" t="s">
        <v>86</v>
      </c>
      <c r="I340" s="329" t="s">
        <v>97</v>
      </c>
      <c r="J340" s="329" t="s">
        <v>87</v>
      </c>
      <c r="K340" s="330" t="s">
        <v>88</v>
      </c>
    </row>
    <row r="341" spans="2:11" ht="30" x14ac:dyDescent="0.25">
      <c r="B341" s="332" t="s">
        <v>131</v>
      </c>
      <c r="C341" s="333">
        <v>302980</v>
      </c>
      <c r="D341" s="333" t="s">
        <v>846</v>
      </c>
      <c r="E341" s="356">
        <v>55000</v>
      </c>
      <c r="F341" s="335">
        <v>46005</v>
      </c>
      <c r="G341" s="383"/>
      <c r="H341" s="209"/>
      <c r="I341" s="210"/>
      <c r="J341" s="209"/>
      <c r="K341" s="211"/>
    </row>
    <row r="342" spans="2:11" ht="75" x14ac:dyDescent="0.25">
      <c r="B342" s="332" t="s">
        <v>126</v>
      </c>
      <c r="C342" s="333">
        <v>290858</v>
      </c>
      <c r="D342" s="333" t="s">
        <v>386</v>
      </c>
      <c r="E342" s="356">
        <v>62066.42</v>
      </c>
      <c r="F342" s="335">
        <v>46022</v>
      </c>
      <c r="G342" s="383"/>
      <c r="H342" s="209"/>
      <c r="I342" s="210"/>
      <c r="J342" s="209"/>
      <c r="K342" s="211"/>
    </row>
    <row r="343" spans="2:11" x14ac:dyDescent="0.25">
      <c r="B343" s="332" t="str">
        <f>IF(ISBLANK(Anuidade!B28),"",Anuidade!B28)</f>
        <v/>
      </c>
      <c r="C343" s="333" t="str">
        <f>IF(ISBLANK(Anuidade!C28),"",Anuidade!C28)</f>
        <v/>
      </c>
      <c r="D343" s="333" t="str">
        <f>IF(ISBLANK(Anuidade!D28),"",Anuidade!D28)</f>
        <v/>
      </c>
      <c r="E343" s="356" t="str">
        <f>IF(ISBLANK(Anuidade!H28),"",Anuidade!H28)</f>
        <v/>
      </c>
      <c r="F343" s="335" t="str">
        <f>IF(ISBLANK(Anuidade!J28),"",Anuidade!J28)</f>
        <v/>
      </c>
      <c r="G343" s="383"/>
      <c r="H343" s="209"/>
      <c r="I343" s="210"/>
      <c r="J343" s="209"/>
      <c r="K343" s="211"/>
    </row>
    <row r="344" spans="2:11" x14ac:dyDescent="0.25">
      <c r="B344" s="332" t="str">
        <f>IF(ISBLANK(Anuidade!B29),"",Anuidade!B29)</f>
        <v/>
      </c>
      <c r="C344" s="333" t="str">
        <f>IF(ISBLANK(Anuidade!C29),"",Anuidade!C29)</f>
        <v/>
      </c>
      <c r="D344" s="333" t="str">
        <f>IF(ISBLANK(Anuidade!D29),"",Anuidade!D29)</f>
        <v/>
      </c>
      <c r="E344" s="356" t="str">
        <f>IF(ISBLANK(Anuidade!H29),"",Anuidade!H29)</f>
        <v/>
      </c>
      <c r="F344" s="335" t="str">
        <f>IF(ISBLANK(Anuidade!J29),"",Anuidade!J29)</f>
        <v/>
      </c>
      <c r="G344" s="383"/>
      <c r="H344" s="209"/>
      <c r="I344" s="210"/>
      <c r="J344" s="209"/>
      <c r="K344" s="211"/>
    </row>
    <row r="345" spans="2:11" ht="16.5" thickBot="1" x14ac:dyDescent="0.3">
      <c r="B345" s="336" t="str">
        <f>IF(ISBLANK(Anuidade!B30),"",Anuidade!B30)</f>
        <v/>
      </c>
      <c r="C345" s="337" t="str">
        <f>IF(ISBLANK(Anuidade!C30),"",Anuidade!C30)</f>
        <v/>
      </c>
      <c r="D345" s="337" t="str">
        <f>IF(ISBLANK(Anuidade!D30),"",Anuidade!D30)</f>
        <v/>
      </c>
      <c r="E345" s="363" t="str">
        <f>IF(ISBLANK(Anuidade!H30),"",Anuidade!H30)</f>
        <v/>
      </c>
      <c r="F345" s="364" t="str">
        <f>IF(ISBLANK(Anuidade!J30),"",Anuidade!J30)</f>
        <v/>
      </c>
      <c r="G345" s="384"/>
      <c r="H345" s="212"/>
      <c r="I345" s="213"/>
      <c r="J345" s="212"/>
      <c r="K345" s="214"/>
    </row>
    <row r="346" spans="2:11" ht="21.75" thickBot="1" x14ac:dyDescent="0.3">
      <c r="B346" s="764" t="s">
        <v>72</v>
      </c>
      <c r="C346" s="765"/>
      <c r="D346" s="765"/>
      <c r="E346" s="791">
        <f>SUM(E341:E345)</f>
        <v>117066.42</v>
      </c>
      <c r="F346" s="792"/>
      <c r="G346" s="752" t="s">
        <v>72</v>
      </c>
      <c r="H346" s="753"/>
      <c r="I346" s="753"/>
      <c r="J346" s="753"/>
      <c r="K346" s="339">
        <f>SUM(K341:K345)</f>
        <v>0</v>
      </c>
    </row>
  </sheetData>
  <sheetProtection selectLockedCells="1"/>
  <mergeCells count="221">
    <mergeCell ref="B330:B331"/>
    <mergeCell ref="C330:C331"/>
    <mergeCell ref="D330:D331"/>
    <mergeCell ref="E330:E331"/>
    <mergeCell ref="F330:F331"/>
    <mergeCell ref="G330:K330"/>
    <mergeCell ref="B320:K320"/>
    <mergeCell ref="B321:B322"/>
    <mergeCell ref="C321:C322"/>
    <mergeCell ref="D321:D322"/>
    <mergeCell ref="E321:E322"/>
    <mergeCell ref="F321:F322"/>
    <mergeCell ref="G321:K321"/>
    <mergeCell ref="B328:D328"/>
    <mergeCell ref="E328:F328"/>
    <mergeCell ref="G328:J328"/>
    <mergeCell ref="B329:K329"/>
    <mergeCell ref="B346:D346"/>
    <mergeCell ref="E346:F346"/>
    <mergeCell ref="G346:J346"/>
    <mergeCell ref="B337:D337"/>
    <mergeCell ref="E337:F337"/>
    <mergeCell ref="G337:J337"/>
    <mergeCell ref="B338:K338"/>
    <mergeCell ref="B339:B340"/>
    <mergeCell ref="C339:C340"/>
    <mergeCell ref="D339:D340"/>
    <mergeCell ref="E339:E340"/>
    <mergeCell ref="F339:F340"/>
    <mergeCell ref="G339:K339"/>
    <mergeCell ref="B253:K253"/>
    <mergeCell ref="B254:B255"/>
    <mergeCell ref="C254:C255"/>
    <mergeCell ref="D254:D255"/>
    <mergeCell ref="E254:E255"/>
    <mergeCell ref="F254:F255"/>
    <mergeCell ref="G254:K254"/>
    <mergeCell ref="B319:D319"/>
    <mergeCell ref="E319:F319"/>
    <mergeCell ref="G319:J319"/>
    <mergeCell ref="B239:K239"/>
    <mergeCell ref="B240:B241"/>
    <mergeCell ref="C240:C241"/>
    <mergeCell ref="D240:D241"/>
    <mergeCell ref="E240:E241"/>
    <mergeCell ref="F240:F241"/>
    <mergeCell ref="G240:K240"/>
    <mergeCell ref="B252:D252"/>
    <mergeCell ref="E252:F252"/>
    <mergeCell ref="G252:J252"/>
    <mergeCell ref="B230:K230"/>
    <mergeCell ref="B231:B232"/>
    <mergeCell ref="C231:C232"/>
    <mergeCell ref="D231:D232"/>
    <mergeCell ref="E231:E232"/>
    <mergeCell ref="F231:F232"/>
    <mergeCell ref="G231:K231"/>
    <mergeCell ref="B238:D238"/>
    <mergeCell ref="E238:F238"/>
    <mergeCell ref="G238:J238"/>
    <mergeCell ref="B206:K206"/>
    <mergeCell ref="B207:B208"/>
    <mergeCell ref="C207:C208"/>
    <mergeCell ref="D207:D208"/>
    <mergeCell ref="E207:E208"/>
    <mergeCell ref="F207:F208"/>
    <mergeCell ref="G207:K207"/>
    <mergeCell ref="B229:D229"/>
    <mergeCell ref="E229:F229"/>
    <mergeCell ref="G229:J229"/>
    <mergeCell ref="B197:K197"/>
    <mergeCell ref="B198:B199"/>
    <mergeCell ref="C198:C199"/>
    <mergeCell ref="D198:D199"/>
    <mergeCell ref="E198:E199"/>
    <mergeCell ref="F198:F199"/>
    <mergeCell ref="G198:K198"/>
    <mergeCell ref="B205:D205"/>
    <mergeCell ref="E205:F205"/>
    <mergeCell ref="G205:J205"/>
    <mergeCell ref="B188:K188"/>
    <mergeCell ref="B189:B190"/>
    <mergeCell ref="C189:C190"/>
    <mergeCell ref="D189:D190"/>
    <mergeCell ref="E189:E190"/>
    <mergeCell ref="F189:F190"/>
    <mergeCell ref="G189:K189"/>
    <mergeCell ref="B196:D196"/>
    <mergeCell ref="E196:F196"/>
    <mergeCell ref="G196:J196"/>
    <mergeCell ref="B179:K179"/>
    <mergeCell ref="B180:B181"/>
    <mergeCell ref="C180:C181"/>
    <mergeCell ref="D180:D181"/>
    <mergeCell ref="E180:E181"/>
    <mergeCell ref="F180:F181"/>
    <mergeCell ref="G180:K180"/>
    <mergeCell ref="B187:D187"/>
    <mergeCell ref="E187:F187"/>
    <mergeCell ref="G187:J187"/>
    <mergeCell ref="B159:K159"/>
    <mergeCell ref="B160:B161"/>
    <mergeCell ref="C160:C161"/>
    <mergeCell ref="D160:D161"/>
    <mergeCell ref="E160:E161"/>
    <mergeCell ref="F160:F161"/>
    <mergeCell ref="G160:K160"/>
    <mergeCell ref="B178:D178"/>
    <mergeCell ref="E178:F178"/>
    <mergeCell ref="G178:J178"/>
    <mergeCell ref="B150:K150"/>
    <mergeCell ref="B151:B152"/>
    <mergeCell ref="C151:C152"/>
    <mergeCell ref="D151:D152"/>
    <mergeCell ref="E151:E152"/>
    <mergeCell ref="F151:F152"/>
    <mergeCell ref="G151:K151"/>
    <mergeCell ref="B158:D158"/>
    <mergeCell ref="E158:F158"/>
    <mergeCell ref="G158:J158"/>
    <mergeCell ref="B141:K141"/>
    <mergeCell ref="B142:B143"/>
    <mergeCell ref="C142:C143"/>
    <mergeCell ref="D142:D143"/>
    <mergeCell ref="E142:E143"/>
    <mergeCell ref="F142:F143"/>
    <mergeCell ref="G142:K142"/>
    <mergeCell ref="B149:D149"/>
    <mergeCell ref="E149:F149"/>
    <mergeCell ref="G149:J149"/>
    <mergeCell ref="B132:K132"/>
    <mergeCell ref="B133:B134"/>
    <mergeCell ref="C133:C134"/>
    <mergeCell ref="D133:D134"/>
    <mergeCell ref="E133:E134"/>
    <mergeCell ref="F133:F134"/>
    <mergeCell ref="G133:K133"/>
    <mergeCell ref="B140:D140"/>
    <mergeCell ref="E140:F140"/>
    <mergeCell ref="G140:J140"/>
    <mergeCell ref="B123:K123"/>
    <mergeCell ref="B124:B125"/>
    <mergeCell ref="C124:C125"/>
    <mergeCell ref="D124:D125"/>
    <mergeCell ref="E124:E125"/>
    <mergeCell ref="F124:F125"/>
    <mergeCell ref="G124:K124"/>
    <mergeCell ref="B131:D131"/>
    <mergeCell ref="E131:F131"/>
    <mergeCell ref="G131:J131"/>
    <mergeCell ref="B114:K114"/>
    <mergeCell ref="B115:B116"/>
    <mergeCell ref="C115:C116"/>
    <mergeCell ref="D115:D116"/>
    <mergeCell ref="E115:E116"/>
    <mergeCell ref="F115:F116"/>
    <mergeCell ref="G115:K115"/>
    <mergeCell ref="B122:D122"/>
    <mergeCell ref="E122:F122"/>
    <mergeCell ref="G122:J122"/>
    <mergeCell ref="B105:K105"/>
    <mergeCell ref="B106:B107"/>
    <mergeCell ref="C106:C107"/>
    <mergeCell ref="D106:D107"/>
    <mergeCell ref="E106:E107"/>
    <mergeCell ref="F106:F107"/>
    <mergeCell ref="G106:K106"/>
    <mergeCell ref="B113:D113"/>
    <mergeCell ref="E113:F113"/>
    <mergeCell ref="G113:J113"/>
    <mergeCell ref="B96:K96"/>
    <mergeCell ref="B97:B98"/>
    <mergeCell ref="C97:C98"/>
    <mergeCell ref="D97:D98"/>
    <mergeCell ref="E97:E98"/>
    <mergeCell ref="F97:F98"/>
    <mergeCell ref="G97:K97"/>
    <mergeCell ref="B104:D104"/>
    <mergeCell ref="E104:F104"/>
    <mergeCell ref="G104:J104"/>
    <mergeCell ref="B82:K82"/>
    <mergeCell ref="B83:B84"/>
    <mergeCell ref="C83:C84"/>
    <mergeCell ref="D83:D84"/>
    <mergeCell ref="E83:E84"/>
    <mergeCell ref="F83:F84"/>
    <mergeCell ref="G83:K83"/>
    <mergeCell ref="B95:D95"/>
    <mergeCell ref="E95:F95"/>
    <mergeCell ref="G95:J95"/>
    <mergeCell ref="B49:K49"/>
    <mergeCell ref="B50:B51"/>
    <mergeCell ref="C50:C51"/>
    <mergeCell ref="D50:D51"/>
    <mergeCell ref="E50:E51"/>
    <mergeCell ref="F50:F51"/>
    <mergeCell ref="G50:K50"/>
    <mergeCell ref="B81:D81"/>
    <mergeCell ref="E81:F81"/>
    <mergeCell ref="G81:J81"/>
    <mergeCell ref="B17:K17"/>
    <mergeCell ref="B18:B19"/>
    <mergeCell ref="C18:C19"/>
    <mergeCell ref="D18:D19"/>
    <mergeCell ref="E18:E19"/>
    <mergeCell ref="F18:F19"/>
    <mergeCell ref="G18:K18"/>
    <mergeCell ref="B48:D48"/>
    <mergeCell ref="E48:F48"/>
    <mergeCell ref="G48:J48"/>
    <mergeCell ref="B2:K2"/>
    <mergeCell ref="B3:K3"/>
    <mergeCell ref="B4:B5"/>
    <mergeCell ref="C4:C5"/>
    <mergeCell ref="D4:D5"/>
    <mergeCell ref="E4:E5"/>
    <mergeCell ref="F4:F5"/>
    <mergeCell ref="G4:K4"/>
    <mergeCell ref="B16:D16"/>
    <mergeCell ref="E16:F16"/>
    <mergeCell ref="G16:J16"/>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0"/>
  <sheetViews>
    <sheetView showGridLines="0" zoomScale="90" zoomScaleNormal="90" workbookViewId="0">
      <selection activeCell="G25" sqref="G25"/>
    </sheetView>
  </sheetViews>
  <sheetFormatPr defaultRowHeight="15.75" x14ac:dyDescent="0.25"/>
  <cols>
    <col min="1" max="1" width="3.7109375" style="326" customWidth="1"/>
    <col min="2" max="3" width="28.7109375" style="326" customWidth="1"/>
    <col min="4" max="4" width="60.7109375" style="326" customWidth="1"/>
    <col min="5" max="5" width="26.7109375" style="326" customWidth="1"/>
    <col min="6" max="7" width="23.7109375" style="326" customWidth="1"/>
    <col min="8" max="10" width="23.7109375" style="327" customWidth="1"/>
    <col min="11" max="11" width="26.7109375" style="327" customWidth="1"/>
    <col min="12" max="12" width="11.28515625" style="326" customWidth="1"/>
    <col min="13" max="16384" width="9.140625" style="326"/>
  </cols>
  <sheetData>
    <row r="1" spans="2:12" ht="19.5" thickBot="1" x14ac:dyDescent="0.3">
      <c r="B1" s="405" t="s">
        <v>109</v>
      </c>
      <c r="C1" s="405" t="s">
        <v>110</v>
      </c>
    </row>
    <row r="2" spans="2:12" ht="21" thickBot="1" x14ac:dyDescent="0.3">
      <c r="B2" s="759" t="s">
        <v>81</v>
      </c>
      <c r="C2" s="760"/>
      <c r="D2" s="760"/>
      <c r="E2" s="760"/>
      <c r="F2" s="760"/>
      <c r="G2" s="760"/>
      <c r="H2" s="760"/>
      <c r="I2" s="760"/>
      <c r="J2" s="760"/>
      <c r="K2" s="761"/>
    </row>
    <row r="3" spans="2:12" ht="21" thickBot="1" x14ac:dyDescent="0.3">
      <c r="B3" s="772" t="s">
        <v>38</v>
      </c>
      <c r="C3" s="773"/>
      <c r="D3" s="773"/>
      <c r="E3" s="773"/>
      <c r="F3" s="773"/>
      <c r="G3" s="773"/>
      <c r="H3" s="773"/>
      <c r="I3" s="773"/>
      <c r="J3" s="773"/>
      <c r="K3" s="774"/>
    </row>
    <row r="4" spans="2:12" x14ac:dyDescent="0.25">
      <c r="B4" s="762" t="s">
        <v>0</v>
      </c>
      <c r="C4" s="754" t="s">
        <v>94</v>
      </c>
      <c r="D4" s="754" t="s">
        <v>1</v>
      </c>
      <c r="E4" s="754" t="s">
        <v>95</v>
      </c>
      <c r="F4" s="768" t="s">
        <v>5</v>
      </c>
      <c r="G4" s="756" t="s">
        <v>89</v>
      </c>
      <c r="H4" s="757"/>
      <c r="I4" s="757"/>
      <c r="J4" s="757"/>
      <c r="K4" s="758"/>
    </row>
    <row r="5" spans="2:12" ht="30" x14ac:dyDescent="0.25">
      <c r="B5" s="763"/>
      <c r="C5" s="755"/>
      <c r="D5" s="755"/>
      <c r="E5" s="755"/>
      <c r="F5" s="769"/>
      <c r="G5" s="328" t="s">
        <v>96</v>
      </c>
      <c r="H5" s="329" t="s">
        <v>86</v>
      </c>
      <c r="I5" s="329" t="s">
        <v>97</v>
      </c>
      <c r="J5" s="329" t="s">
        <v>87</v>
      </c>
      <c r="K5" s="330" t="s">
        <v>88</v>
      </c>
      <c r="L5" s="331"/>
    </row>
    <row r="6" spans="2:12" x14ac:dyDescent="0.25">
      <c r="B6" s="332" t="str">
        <f>IF(ISBLANK(Terceirização!B53),"",Terceirização!B53)</f>
        <v/>
      </c>
      <c r="C6" s="333" t="str">
        <f>IF(ISBLANK(Terceirização!C53),"",Terceirização!C53)</f>
        <v/>
      </c>
      <c r="D6" s="333" t="str">
        <f>IF(ISBLANK(Terceirização!D53),"",Terceirização!D53)</f>
        <v/>
      </c>
      <c r="E6" s="334" t="str">
        <f>IF(ISBLANK(Terceirização!I53),"",Terceirização!I53)</f>
        <v/>
      </c>
      <c r="F6" s="335" t="str">
        <f>IF(ISBLANK(Terceirização!J53),"",Terceirização!J53)</f>
        <v/>
      </c>
      <c r="G6" s="383"/>
      <c r="H6" s="209"/>
      <c r="I6" s="210"/>
      <c r="J6" s="209"/>
      <c r="K6" s="211"/>
      <c r="L6" s="331"/>
    </row>
    <row r="7" spans="2:12" x14ac:dyDescent="0.25">
      <c r="B7" s="332" t="str">
        <f>IF(ISBLANK(Terceirização!B54),"",Terceirização!B54)</f>
        <v/>
      </c>
      <c r="C7" s="333" t="str">
        <f>IF(ISBLANK(Terceirização!C54),"",Terceirização!C54)</f>
        <v/>
      </c>
      <c r="D7" s="333" t="str">
        <f>IF(ISBLANK(Terceirização!D54),"",Terceirização!D54)</f>
        <v/>
      </c>
      <c r="E7" s="334" t="str">
        <f>IF(ISBLANK(Terceirização!I54),"",Terceirização!I54)</f>
        <v/>
      </c>
      <c r="F7" s="335" t="str">
        <f>IF(ISBLANK(Terceirização!J54),"",Terceirização!J54)</f>
        <v/>
      </c>
      <c r="G7" s="383"/>
      <c r="H7" s="209"/>
      <c r="I7" s="210"/>
      <c r="J7" s="209"/>
      <c r="K7" s="211"/>
      <c r="L7" s="331"/>
    </row>
    <row r="8" spans="2:12" x14ac:dyDescent="0.25">
      <c r="B8" s="332" t="str">
        <f>IF(ISBLANK(Terceirização!B55),"",Terceirização!B55)</f>
        <v/>
      </c>
      <c r="C8" s="333" t="str">
        <f>IF(ISBLANK(Terceirização!C55),"",Terceirização!C55)</f>
        <v/>
      </c>
      <c r="D8" s="333" t="str">
        <f>IF(ISBLANK(Terceirização!D55),"",Terceirização!D55)</f>
        <v/>
      </c>
      <c r="E8" s="334" t="str">
        <f>IF(ISBLANK(Terceirização!I55),"",Terceirização!I55)</f>
        <v/>
      </c>
      <c r="F8" s="335" t="str">
        <f>IF(ISBLANK(Terceirização!J55),"",Terceirização!J55)</f>
        <v/>
      </c>
      <c r="G8" s="383"/>
      <c r="H8" s="209"/>
      <c r="I8" s="210"/>
      <c r="J8" s="209"/>
      <c r="K8" s="211"/>
    </row>
    <row r="9" spans="2:12" x14ac:dyDescent="0.25">
      <c r="B9" s="332" t="str">
        <f>IF(ISBLANK(Terceirização!B56),"",Terceirização!B56)</f>
        <v/>
      </c>
      <c r="C9" s="333" t="str">
        <f>IF(ISBLANK(Terceirização!C56),"",Terceirização!C56)</f>
        <v/>
      </c>
      <c r="D9" s="333" t="str">
        <f>IF(ISBLANK(Terceirização!D56),"",Terceirização!D56)</f>
        <v/>
      </c>
      <c r="E9" s="334" t="str">
        <f>IF(ISBLANK(Terceirização!I56),"",Terceirização!I56)</f>
        <v/>
      </c>
      <c r="F9" s="335" t="str">
        <f>IF(ISBLANK(Terceirização!J56),"",Terceirização!J56)</f>
        <v/>
      </c>
      <c r="G9" s="383"/>
      <c r="H9" s="209"/>
      <c r="I9" s="210"/>
      <c r="J9" s="209"/>
      <c r="K9" s="211"/>
    </row>
    <row r="10" spans="2:12" x14ac:dyDescent="0.25">
      <c r="B10" s="332" t="str">
        <f>IF(ISBLANK(Terceirização!B57),"",Terceirização!B57)</f>
        <v/>
      </c>
      <c r="C10" s="333" t="str">
        <f>IF(ISBLANK(Terceirização!C57),"",Terceirização!C57)</f>
        <v/>
      </c>
      <c r="D10" s="333" t="str">
        <f>IF(ISBLANK(Terceirização!D57),"",Terceirização!D57)</f>
        <v/>
      </c>
      <c r="E10" s="334" t="str">
        <f>IF(ISBLANK(Terceirização!I57),"",Terceirização!I57)</f>
        <v/>
      </c>
      <c r="F10" s="335" t="str">
        <f>IF(ISBLANK(Terceirização!J57),"",Terceirização!J57)</f>
        <v/>
      </c>
      <c r="G10" s="383"/>
      <c r="H10" s="209"/>
      <c r="I10" s="210"/>
      <c r="J10" s="209"/>
      <c r="K10" s="211"/>
    </row>
    <row r="11" spans="2:12" x14ac:dyDescent="0.25">
      <c r="B11" s="332" t="str">
        <f>IF(ISBLANK(Terceirização!B58),"",Terceirização!B58)</f>
        <v/>
      </c>
      <c r="C11" s="333" t="str">
        <f>IF(ISBLANK(Terceirização!C58),"",Terceirização!C58)</f>
        <v/>
      </c>
      <c r="D11" s="333" t="str">
        <f>IF(ISBLANK(Terceirização!D58),"",Terceirização!D58)</f>
        <v/>
      </c>
      <c r="E11" s="334" t="str">
        <f>IF(ISBLANK(Terceirização!I58),"",Terceirização!I58)</f>
        <v/>
      </c>
      <c r="F11" s="335" t="str">
        <f>IF(ISBLANK(Terceirização!J58),"",Terceirização!J58)</f>
        <v/>
      </c>
      <c r="G11" s="383"/>
      <c r="H11" s="209"/>
      <c r="I11" s="210"/>
      <c r="J11" s="209"/>
      <c r="K11" s="211"/>
    </row>
    <row r="12" spans="2:12" x14ac:dyDescent="0.25">
      <c r="B12" s="332" t="str">
        <f>IF(ISBLANK(Terceirização!B59),"",Terceirização!B59)</f>
        <v/>
      </c>
      <c r="C12" s="333" t="str">
        <f>IF(ISBLANK(Terceirização!C59),"",Terceirização!C59)</f>
        <v/>
      </c>
      <c r="D12" s="333" t="str">
        <f>IF(ISBLANK(Terceirização!D59),"",Terceirização!D59)</f>
        <v/>
      </c>
      <c r="E12" s="334" t="str">
        <f>IF(ISBLANK(Terceirização!I59),"",Terceirização!I59)</f>
        <v/>
      </c>
      <c r="F12" s="335" t="str">
        <f>IF(ISBLANK(Terceirização!J59),"",Terceirização!J59)</f>
        <v/>
      </c>
      <c r="G12" s="383"/>
      <c r="H12" s="209"/>
      <c r="I12" s="210"/>
      <c r="J12" s="209"/>
      <c r="K12" s="211"/>
    </row>
    <row r="13" spans="2:12" x14ac:dyDescent="0.25">
      <c r="B13" s="332" t="str">
        <f>IF(ISBLANK(Terceirização!B60),"",Terceirização!B60)</f>
        <v/>
      </c>
      <c r="C13" s="333" t="str">
        <f>IF(ISBLANK(Terceirização!C60),"",Terceirização!C60)</f>
        <v/>
      </c>
      <c r="D13" s="333" t="str">
        <f>IF(ISBLANK(Terceirização!D60),"",Terceirização!D60)</f>
        <v/>
      </c>
      <c r="E13" s="334" t="str">
        <f>IF(ISBLANK(Terceirização!I60),"",Terceirização!I60)</f>
        <v/>
      </c>
      <c r="F13" s="335" t="str">
        <f>IF(ISBLANK(Terceirização!J60),"",Terceirização!J60)</f>
        <v/>
      </c>
      <c r="G13" s="383"/>
      <c r="H13" s="209"/>
      <c r="I13" s="210"/>
      <c r="J13" s="209"/>
      <c r="K13" s="211"/>
    </row>
    <row r="14" spans="2:12" x14ac:dyDescent="0.25">
      <c r="B14" s="332" t="str">
        <f>IF(ISBLANK(Terceirização!B61),"",Terceirização!B61)</f>
        <v/>
      </c>
      <c r="C14" s="333" t="str">
        <f>IF(ISBLANK(Terceirização!C61),"",Terceirização!C61)</f>
        <v/>
      </c>
      <c r="D14" s="333" t="str">
        <f>IF(ISBLANK(Terceirização!D61),"",Terceirização!D61)</f>
        <v/>
      </c>
      <c r="E14" s="334" t="str">
        <f>IF(ISBLANK(Terceirização!I61),"",Terceirização!I61)</f>
        <v/>
      </c>
      <c r="F14" s="335" t="str">
        <f>IF(ISBLANK(Terceirização!J61),"",Terceirização!J61)</f>
        <v/>
      </c>
      <c r="G14" s="383"/>
      <c r="H14" s="209"/>
      <c r="I14" s="210"/>
      <c r="J14" s="209"/>
      <c r="K14" s="211"/>
    </row>
    <row r="15" spans="2:12" ht="16.5" thickBot="1" x14ac:dyDescent="0.3">
      <c r="B15" s="336" t="str">
        <f>IF(ISBLANK(Terceirização!B62),"",Terceirização!B62)</f>
        <v/>
      </c>
      <c r="C15" s="337" t="str">
        <f>IF(ISBLANK(Terceirização!C62),"",Terceirização!C62)</f>
        <v/>
      </c>
      <c r="D15" s="337" t="str">
        <f>IF(ISBLANK(Terceirização!D62),"",Terceirização!D62)</f>
        <v/>
      </c>
      <c r="E15" s="338" t="str">
        <f>IF(ISBLANK(Terceirização!I62),"",Terceirização!I62)</f>
        <v/>
      </c>
      <c r="F15" s="364" t="str">
        <f>IF(ISBLANK(Terceirização!J62),"",Terceirização!J62)</f>
        <v/>
      </c>
      <c r="G15" s="384"/>
      <c r="H15" s="212"/>
      <c r="I15" s="213"/>
      <c r="J15" s="212"/>
      <c r="K15" s="214"/>
    </row>
    <row r="16" spans="2:12" ht="21.75" thickBot="1" x14ac:dyDescent="0.3">
      <c r="B16" s="764" t="s">
        <v>49</v>
      </c>
      <c r="C16" s="765"/>
      <c r="D16" s="765"/>
      <c r="E16" s="793">
        <f>SUM(E6:E15)</f>
        <v>0</v>
      </c>
      <c r="F16" s="794"/>
      <c r="G16" s="766" t="s">
        <v>49</v>
      </c>
      <c r="H16" s="767"/>
      <c r="I16" s="767"/>
      <c r="J16" s="767"/>
      <c r="K16" s="339">
        <f>SUM(K6:K15)</f>
        <v>0</v>
      </c>
    </row>
    <row r="17" spans="2:11" ht="21" thickBot="1" x14ac:dyDescent="0.3">
      <c r="B17" s="759" t="s">
        <v>48</v>
      </c>
      <c r="C17" s="760"/>
      <c r="D17" s="760"/>
      <c r="E17" s="760"/>
      <c r="F17" s="760"/>
      <c r="G17" s="760"/>
      <c r="H17" s="760"/>
      <c r="I17" s="760"/>
      <c r="J17" s="760"/>
      <c r="K17" s="761"/>
    </row>
    <row r="18" spans="2:11" x14ac:dyDescent="0.25">
      <c r="B18" s="762" t="s">
        <v>0</v>
      </c>
      <c r="C18" s="754" t="s">
        <v>94</v>
      </c>
      <c r="D18" s="754" t="s">
        <v>1</v>
      </c>
      <c r="E18" s="754" t="s">
        <v>95</v>
      </c>
      <c r="F18" s="768" t="s">
        <v>5</v>
      </c>
      <c r="G18" s="756" t="s">
        <v>89</v>
      </c>
      <c r="H18" s="757"/>
      <c r="I18" s="757"/>
      <c r="J18" s="757"/>
      <c r="K18" s="758"/>
    </row>
    <row r="19" spans="2:11" ht="30" x14ac:dyDescent="0.25">
      <c r="B19" s="763"/>
      <c r="C19" s="755"/>
      <c r="D19" s="755"/>
      <c r="E19" s="755"/>
      <c r="F19" s="769"/>
      <c r="G19" s="328" t="s">
        <v>96</v>
      </c>
      <c r="H19" s="329" t="s">
        <v>86</v>
      </c>
      <c r="I19" s="329" t="s">
        <v>97</v>
      </c>
      <c r="J19" s="329" t="s">
        <v>87</v>
      </c>
      <c r="K19" s="330" t="s">
        <v>88</v>
      </c>
    </row>
    <row r="20" spans="2:11" ht="45" x14ac:dyDescent="0.25">
      <c r="B20" s="340" t="str">
        <f>IF(ISBLANK('TI - Aquisições'!B103),"",'TI - Aquisições'!B103)</f>
        <v/>
      </c>
      <c r="C20" s="341" t="str">
        <f>IF(ISBLANK('TI - Aquisições'!C103),"",'TI - Aquisições'!C103)</f>
        <v/>
      </c>
      <c r="D20" s="341" t="str">
        <f>IF(ISBLANK('TI - Aquisições'!D103),"",'TI - Aquisições'!D103)</f>
        <v/>
      </c>
      <c r="E20" s="343" t="str">
        <f>IF(ISBLANK('TI - Aquisições'!I103),"",'TI - Aquisições'!I103)</f>
        <v/>
      </c>
      <c r="F20" s="344" t="str">
        <f>IF(ISBLANK('TI - Aquisições'!J103),"",'TI - Aquisições'!J103)</f>
        <v/>
      </c>
      <c r="G20" s="385"/>
      <c r="H20" s="209"/>
      <c r="I20" s="210"/>
      <c r="J20" s="209"/>
      <c r="K20" s="211"/>
    </row>
    <row r="21" spans="2:11" x14ac:dyDescent="0.25">
      <c r="B21" s="340" t="str">
        <f>IF(ISBLANK('TI - Aquisições'!B104),"",'TI - Aquisições'!B104)</f>
        <v/>
      </c>
      <c r="C21" s="341" t="str">
        <f>IF(ISBLANK('TI - Aquisições'!C104),"",'TI - Aquisições'!C104)</f>
        <v/>
      </c>
      <c r="D21" s="341" t="str">
        <f>IF(ISBLANK('TI - Aquisições'!D104),"",'TI - Aquisições'!D104)</f>
        <v/>
      </c>
      <c r="E21" s="343" t="str">
        <f>IF(ISBLANK('TI - Aquisições'!I104),"",'TI - Aquisições'!I104)</f>
        <v/>
      </c>
      <c r="F21" s="344" t="str">
        <f>IF(ISBLANK('TI - Aquisições'!J104),"",'TI - Aquisições'!J104)</f>
        <v/>
      </c>
      <c r="G21" s="385"/>
      <c r="H21" s="209"/>
      <c r="I21" s="210"/>
      <c r="J21" s="209"/>
      <c r="K21" s="211"/>
    </row>
    <row r="22" spans="2:11" x14ac:dyDescent="0.25">
      <c r="B22" s="340" t="str">
        <f>IF(ISBLANK('TI - Aquisições'!B105),"",'TI - Aquisições'!B105)</f>
        <v/>
      </c>
      <c r="C22" s="341" t="str">
        <f>IF(ISBLANK('TI - Aquisições'!C105),"",'TI - Aquisições'!C105)</f>
        <v/>
      </c>
      <c r="D22" s="341" t="str">
        <f>IF(ISBLANK('TI - Aquisições'!D105),"",'TI - Aquisições'!D105)</f>
        <v/>
      </c>
      <c r="E22" s="345" t="str">
        <f>IF(ISBLANK('TI - Aquisições'!I105),"",'TI - Aquisições'!I105)</f>
        <v/>
      </c>
      <c r="F22" s="344" t="str">
        <f>IF(ISBLANK('TI - Aquisições'!J105),"",'TI - Aquisições'!J105)</f>
        <v/>
      </c>
      <c r="G22" s="385"/>
      <c r="H22" s="209"/>
      <c r="I22" s="210"/>
      <c r="J22" s="209"/>
      <c r="K22" s="211"/>
    </row>
    <row r="23" spans="2:11" x14ac:dyDescent="0.25">
      <c r="B23" s="340" t="str">
        <f>IF(ISBLANK('TI - Aquisições'!B106),"",'TI - Aquisições'!B106)</f>
        <v/>
      </c>
      <c r="C23" s="341" t="str">
        <f>IF(ISBLANK('TI - Aquisições'!C106),"",'TI - Aquisições'!C106)</f>
        <v/>
      </c>
      <c r="D23" s="341" t="str">
        <f>IF(ISBLANK('TI - Aquisições'!D106),"",'TI - Aquisições'!D106)</f>
        <v/>
      </c>
      <c r="E23" s="343" t="str">
        <f>IF(ISBLANK('TI - Aquisições'!I106),"",'TI - Aquisições'!I106)</f>
        <v/>
      </c>
      <c r="F23" s="344" t="str">
        <f>IF(ISBLANK('TI - Aquisições'!J106),"",'TI - Aquisições'!J106)</f>
        <v/>
      </c>
      <c r="G23" s="385"/>
      <c r="H23" s="209"/>
      <c r="I23" s="210"/>
      <c r="J23" s="209"/>
      <c r="K23" s="211"/>
    </row>
    <row r="24" spans="2:11" x14ac:dyDescent="0.25">
      <c r="B24" s="340" t="str">
        <f>IF(ISBLANK('TI - Aquisições'!B107),"",'TI - Aquisições'!B107)</f>
        <v/>
      </c>
      <c r="C24" s="341" t="str">
        <f>IF(ISBLANK('TI - Aquisições'!C107),"",'TI - Aquisições'!C107)</f>
        <v/>
      </c>
      <c r="D24" s="341" t="str">
        <f>IF(ISBLANK('TI - Aquisições'!D107),"",'TI - Aquisições'!D107)</f>
        <v/>
      </c>
      <c r="E24" s="343" t="str">
        <f>IF(ISBLANK('TI - Aquisições'!I107),"",'TI - Aquisições'!I107)</f>
        <v/>
      </c>
      <c r="F24" s="344" t="str">
        <f>IF(ISBLANK('TI - Aquisições'!J107),"",'TI - Aquisições'!J107)</f>
        <v/>
      </c>
      <c r="G24" s="385"/>
      <c r="H24" s="209"/>
      <c r="I24" s="210"/>
      <c r="J24" s="209"/>
      <c r="K24" s="211"/>
    </row>
    <row r="25" spans="2:11" x14ac:dyDescent="0.25">
      <c r="B25" s="340" t="str">
        <f>IF(ISBLANK('TI - Aquisições'!B108),"",'TI - Aquisições'!B108)</f>
        <v/>
      </c>
      <c r="C25" s="341" t="str">
        <f>IF(ISBLANK('TI - Aquisições'!C108),"",'TI - Aquisições'!C108)</f>
        <v/>
      </c>
      <c r="D25" s="341" t="str">
        <f>IF(ISBLANK('TI - Aquisições'!D108),"",'TI - Aquisições'!D108)</f>
        <v/>
      </c>
      <c r="E25" s="343" t="str">
        <f>IF(ISBLANK('TI - Aquisições'!I108),"",'TI - Aquisições'!I108)</f>
        <v/>
      </c>
      <c r="F25" s="344" t="str">
        <f>IF(ISBLANK('TI - Aquisições'!J108),"",'TI - Aquisições'!J108)</f>
        <v/>
      </c>
      <c r="G25" s="385"/>
      <c r="H25" s="209"/>
      <c r="I25" s="210"/>
      <c r="J25" s="209"/>
      <c r="K25" s="211"/>
    </row>
    <row r="26" spans="2:11" x14ac:dyDescent="0.25">
      <c r="B26" s="340" t="str">
        <f>IF(ISBLANK('TI - Aquisições'!B109),"",'TI - Aquisições'!B109)</f>
        <v/>
      </c>
      <c r="C26" s="341" t="str">
        <f>IF(ISBLANK('TI - Aquisições'!C109),"",'TI - Aquisições'!C109)</f>
        <v/>
      </c>
      <c r="D26" s="341" t="str">
        <f>IF(ISBLANK('TI - Aquisições'!D109),"",'TI - Aquisições'!D109)</f>
        <v/>
      </c>
      <c r="E26" s="343" t="str">
        <f>IF(ISBLANK('TI - Aquisições'!I109),"",'TI - Aquisições'!I109)</f>
        <v/>
      </c>
      <c r="F26" s="344" t="str">
        <f>IF(ISBLANK('TI - Aquisições'!J109),"",'TI - Aquisições'!J109)</f>
        <v/>
      </c>
      <c r="G26" s="385"/>
      <c r="H26" s="209"/>
      <c r="I26" s="210"/>
      <c r="J26" s="209"/>
      <c r="K26" s="211"/>
    </row>
    <row r="27" spans="2:11" x14ac:dyDescent="0.25">
      <c r="B27" s="340" t="str">
        <f>IF(ISBLANK('TI - Aquisições'!B110),"",'TI - Aquisições'!B110)</f>
        <v/>
      </c>
      <c r="C27" s="341" t="str">
        <f>IF(ISBLANK('TI - Aquisições'!C110),"",'TI - Aquisições'!C110)</f>
        <v/>
      </c>
      <c r="D27" s="341" t="str">
        <f>IF(ISBLANK('TI - Aquisições'!D110),"",'TI - Aquisições'!D110)</f>
        <v/>
      </c>
      <c r="E27" s="343" t="str">
        <f>IF(ISBLANK('TI - Aquisições'!I110),"",'TI - Aquisições'!I110)</f>
        <v/>
      </c>
      <c r="F27" s="344" t="str">
        <f>IF(ISBLANK('TI - Aquisições'!J110),"",'TI - Aquisições'!J110)</f>
        <v/>
      </c>
      <c r="G27" s="385"/>
      <c r="H27" s="209"/>
      <c r="I27" s="210"/>
      <c r="J27" s="209"/>
      <c r="K27" s="211"/>
    </row>
    <row r="28" spans="2:11" x14ac:dyDescent="0.25">
      <c r="B28" s="340" t="str">
        <f>IF(ISBLANK('TI - Aquisições'!B111),"",'TI - Aquisições'!B111)</f>
        <v/>
      </c>
      <c r="C28" s="341" t="str">
        <f>IF(ISBLANK('TI - Aquisições'!C111),"",'TI - Aquisições'!C111)</f>
        <v/>
      </c>
      <c r="D28" s="341" t="str">
        <f>IF(ISBLANK('TI - Aquisições'!D111),"",'TI - Aquisições'!D111)</f>
        <v/>
      </c>
      <c r="E28" s="343" t="str">
        <f>IF(ISBLANK('TI - Aquisições'!I111),"",'TI - Aquisições'!I111)</f>
        <v/>
      </c>
      <c r="F28" s="344" t="str">
        <f>IF(ISBLANK('TI - Aquisições'!J111),"",'TI - Aquisições'!J111)</f>
        <v/>
      </c>
      <c r="G28" s="385"/>
      <c r="H28" s="209"/>
      <c r="I28" s="210"/>
      <c r="J28" s="209"/>
      <c r="K28" s="211"/>
    </row>
    <row r="29" spans="2:11" x14ac:dyDescent="0.25">
      <c r="B29" s="340" t="str">
        <f>IF(ISBLANK('TI - Aquisições'!B112),"",'TI - Aquisições'!B112)</f>
        <v/>
      </c>
      <c r="C29" s="341" t="str">
        <f>IF(ISBLANK('TI - Aquisições'!C112),"",'TI - Aquisições'!C112)</f>
        <v/>
      </c>
      <c r="D29" s="341" t="str">
        <f>IF(ISBLANK('TI - Aquisições'!D112),"",'TI - Aquisições'!D112)</f>
        <v/>
      </c>
      <c r="E29" s="343" t="str">
        <f>IF(ISBLANK('TI - Aquisições'!I112),"",'TI - Aquisições'!I112)</f>
        <v/>
      </c>
      <c r="F29" s="344" t="str">
        <f>IF(ISBLANK('TI - Aquisições'!J112),"",'TI - Aquisições'!J112)</f>
        <v/>
      </c>
      <c r="G29" s="385"/>
      <c r="H29" s="209"/>
      <c r="I29" s="210"/>
      <c r="J29" s="209"/>
      <c r="K29" s="211"/>
    </row>
    <row r="30" spans="2:11" x14ac:dyDescent="0.25">
      <c r="B30" s="340" t="str">
        <f>IF(ISBLANK('TI - Aquisições'!B113),"",'TI - Aquisições'!B113)</f>
        <v/>
      </c>
      <c r="C30" s="341" t="str">
        <f>IF(ISBLANK('TI - Aquisições'!C113),"",'TI - Aquisições'!C113)</f>
        <v/>
      </c>
      <c r="D30" s="341" t="str">
        <f>IF(ISBLANK('TI - Aquisições'!D113),"",'TI - Aquisições'!D113)</f>
        <v/>
      </c>
      <c r="E30" s="343" t="str">
        <f>IF(ISBLANK('TI - Aquisições'!I113),"",'TI - Aquisições'!I113)</f>
        <v/>
      </c>
      <c r="F30" s="344" t="str">
        <f>IF(ISBLANK('TI - Aquisições'!J113),"",'TI - Aquisições'!J113)</f>
        <v/>
      </c>
      <c r="G30" s="385"/>
      <c r="H30" s="209"/>
      <c r="I30" s="210"/>
      <c r="J30" s="209"/>
      <c r="K30" s="211"/>
    </row>
    <row r="31" spans="2:11" x14ac:dyDescent="0.25">
      <c r="B31" s="340" t="str">
        <f>IF(ISBLANK('TI - Aquisições'!B114),"",'TI - Aquisições'!B114)</f>
        <v/>
      </c>
      <c r="C31" s="341" t="str">
        <f>IF(ISBLANK('TI - Aquisições'!C114),"",'TI - Aquisições'!C114)</f>
        <v/>
      </c>
      <c r="D31" s="413" t="str">
        <f>IF(ISBLANK('TI - Aquisições'!D114),"",'TI - Aquisições'!D114)</f>
        <v/>
      </c>
      <c r="E31" s="343" t="str">
        <f>IF(ISBLANK('TI - Aquisições'!I114),"",'TI - Aquisições'!I114)</f>
        <v/>
      </c>
      <c r="F31" s="344" t="str">
        <f>IF(ISBLANK('TI - Aquisições'!J114),"",'TI - Aquisições'!J114)</f>
        <v/>
      </c>
      <c r="G31" s="385"/>
      <c r="H31" s="209"/>
      <c r="I31" s="210"/>
      <c r="J31" s="209"/>
      <c r="K31" s="211"/>
    </row>
    <row r="32" spans="2:11" x14ac:dyDescent="0.25">
      <c r="B32" s="340" t="str">
        <f>IF(ISBLANK('TI - Aquisições'!B115),"",'TI - Aquisições'!B115)</f>
        <v/>
      </c>
      <c r="C32" s="341" t="str">
        <f>IF(ISBLANK('TI - Aquisições'!C115),"",'TI - Aquisições'!C115)</f>
        <v/>
      </c>
      <c r="D32" s="413" t="str">
        <f>IF(ISBLANK('TI - Aquisições'!D115),"",'TI - Aquisições'!D115)</f>
        <v/>
      </c>
      <c r="E32" s="343" t="str">
        <f>IF(ISBLANK('TI - Aquisições'!I115),"",'TI - Aquisições'!I115)</f>
        <v/>
      </c>
      <c r="F32" s="344" t="str">
        <f>IF(ISBLANK('TI - Aquisições'!J115),"",'TI - Aquisições'!J115)</f>
        <v/>
      </c>
      <c r="G32" s="385"/>
      <c r="H32" s="209"/>
      <c r="I32" s="210"/>
      <c r="J32" s="209"/>
      <c r="K32" s="211"/>
    </row>
    <row r="33" spans="2:11" x14ac:dyDescent="0.25">
      <c r="B33" s="340" t="str">
        <f>IF(ISBLANK('TI - Aquisições'!B116),"",'TI - Aquisições'!B116)</f>
        <v/>
      </c>
      <c r="C33" s="341" t="str">
        <f>IF(ISBLANK('TI - Aquisições'!C116),"",'TI - Aquisições'!C116)</f>
        <v/>
      </c>
      <c r="D33" s="413" t="str">
        <f>IF(ISBLANK('TI - Aquisições'!D116),"",'TI - Aquisições'!D116)</f>
        <v/>
      </c>
      <c r="E33" s="343" t="str">
        <f>IF(ISBLANK('TI - Aquisições'!I116),"",'TI - Aquisições'!I116)</f>
        <v/>
      </c>
      <c r="F33" s="344" t="str">
        <f>IF(ISBLANK('TI - Aquisições'!J116),"",'TI - Aquisições'!J116)</f>
        <v/>
      </c>
      <c r="G33" s="385"/>
      <c r="H33" s="209"/>
      <c r="I33" s="210"/>
      <c r="J33" s="209"/>
      <c r="K33" s="211"/>
    </row>
    <row r="34" spans="2:11" x14ac:dyDescent="0.25">
      <c r="B34" s="340" t="str">
        <f>IF(ISBLANK('TI - Aquisições'!B117),"",'TI - Aquisições'!B117)</f>
        <v/>
      </c>
      <c r="C34" s="341" t="str">
        <f>IF(ISBLANK('TI - Aquisições'!C117),"",'TI - Aquisições'!C117)</f>
        <v/>
      </c>
      <c r="D34" s="413" t="str">
        <f>IF(ISBLANK('TI - Aquisições'!D117),"",'TI - Aquisições'!D117)</f>
        <v/>
      </c>
      <c r="E34" s="343" t="str">
        <f>IF(ISBLANK('TI - Aquisições'!I117),"",'TI - Aquisições'!I117)</f>
        <v/>
      </c>
      <c r="F34" s="344" t="str">
        <f>IF(ISBLANK('TI - Aquisições'!J117),"",'TI - Aquisições'!J117)</f>
        <v/>
      </c>
      <c r="G34" s="385"/>
      <c r="H34" s="209"/>
      <c r="I34" s="210"/>
      <c r="J34" s="209"/>
      <c r="K34" s="211"/>
    </row>
    <row r="35" spans="2:11" x14ac:dyDescent="0.25">
      <c r="B35" s="340" t="str">
        <f>IF(ISBLANK('TI - Aquisições'!B118),"",'TI - Aquisições'!B118)</f>
        <v/>
      </c>
      <c r="C35" s="341" t="str">
        <f>IF(ISBLANK('TI - Aquisições'!C118),"",'TI - Aquisições'!C118)</f>
        <v/>
      </c>
      <c r="D35" s="341" t="str">
        <f>IF(ISBLANK('TI - Aquisições'!D118),"",'TI - Aquisições'!D118)</f>
        <v/>
      </c>
      <c r="E35" s="343" t="str">
        <f>IF(ISBLANK('TI - Aquisições'!I118),"",'TI - Aquisições'!I118)</f>
        <v/>
      </c>
      <c r="F35" s="344" t="str">
        <f>IF(ISBLANK('TI - Aquisições'!J118),"",'TI - Aquisições'!J118)</f>
        <v/>
      </c>
      <c r="G35" s="385"/>
      <c r="H35" s="209"/>
      <c r="I35" s="210"/>
      <c r="J35" s="209"/>
      <c r="K35" s="211"/>
    </row>
    <row r="36" spans="2:11" x14ac:dyDescent="0.25">
      <c r="B36" s="340" t="str">
        <f>IF(ISBLANK('TI - Aquisições'!B119),"",'TI - Aquisições'!B119)</f>
        <v/>
      </c>
      <c r="C36" s="341" t="str">
        <f>IF(ISBLANK('TI - Aquisições'!C119),"",'TI - Aquisições'!C119)</f>
        <v/>
      </c>
      <c r="D36" s="341" t="str">
        <f>IF(ISBLANK('TI - Aquisições'!D119),"",'TI - Aquisições'!D119)</f>
        <v/>
      </c>
      <c r="E36" s="343" t="str">
        <f>IF(ISBLANK('TI - Aquisições'!I119),"",'TI - Aquisições'!I119)</f>
        <v/>
      </c>
      <c r="F36" s="344" t="str">
        <f>IF(ISBLANK('TI - Aquisições'!J119),"",'TI - Aquisições'!J119)</f>
        <v/>
      </c>
      <c r="G36" s="385"/>
      <c r="H36" s="209"/>
      <c r="I36" s="210"/>
      <c r="J36" s="209"/>
      <c r="K36" s="211"/>
    </row>
    <row r="37" spans="2:11" x14ac:dyDescent="0.25">
      <c r="B37" s="340" t="str">
        <f>IF(ISBLANK('TI - Aquisições'!B120),"",'TI - Aquisições'!B120)</f>
        <v/>
      </c>
      <c r="C37" s="341" t="str">
        <f>IF(ISBLANK('TI - Aquisições'!C120),"",'TI - Aquisições'!C120)</f>
        <v/>
      </c>
      <c r="D37" s="341" t="str">
        <f>IF(ISBLANK('TI - Aquisições'!D120),"",'TI - Aquisições'!D120)</f>
        <v/>
      </c>
      <c r="E37" s="345" t="str">
        <f>IF(ISBLANK('TI - Aquisições'!I120),"",'TI - Aquisições'!I120)</f>
        <v/>
      </c>
      <c r="F37" s="344" t="str">
        <f>IF(ISBLANK('TI - Aquisições'!J120),"",'TI - Aquisições'!J120)</f>
        <v/>
      </c>
      <c r="G37" s="385"/>
      <c r="H37" s="209"/>
      <c r="I37" s="210"/>
      <c r="J37" s="209"/>
      <c r="K37" s="211"/>
    </row>
    <row r="38" spans="2:11" x14ac:dyDescent="0.25">
      <c r="B38" s="347" t="str">
        <f>IF(ISBLANK('TI - Aquisições'!B121),"",'TI - Aquisições'!B121)</f>
        <v/>
      </c>
      <c r="C38" s="348" t="str">
        <f>IF(ISBLANK('TI - Aquisições'!C121),"",'TI - Aquisições'!C121)</f>
        <v/>
      </c>
      <c r="D38" s="348" t="str">
        <f>IF(ISBLANK('TI - Aquisições'!D121),"",'TI - Aquisições'!D121)</f>
        <v/>
      </c>
      <c r="E38" s="349" t="str">
        <f>IF(ISBLANK('TI - Aquisições'!I121),"",'TI - Aquisições'!I121)</f>
        <v/>
      </c>
      <c r="F38" s="350" t="str">
        <f>IF(ISBLANK('TI - Aquisições'!J121),"",'TI - Aquisições'!J121)</f>
        <v/>
      </c>
      <c r="G38" s="386"/>
      <c r="H38" s="217"/>
      <c r="I38" s="218"/>
      <c r="J38" s="217"/>
      <c r="K38" s="219"/>
    </row>
    <row r="39" spans="2:11" ht="16.5" thickBot="1" x14ac:dyDescent="0.3">
      <c r="B39" s="351" t="str">
        <f>IF(ISBLANK('TI - Aquisições'!B122),"",'TI - Aquisições'!B122)</f>
        <v/>
      </c>
      <c r="C39" s="352" t="str">
        <f>IF(ISBLANK('TI - Aquisições'!C122),"",'TI - Aquisições'!C122)</f>
        <v/>
      </c>
      <c r="D39" s="352" t="str">
        <f>IF(ISBLANK('TI - Aquisições'!D122),"",'TI - Aquisições'!D122)</f>
        <v/>
      </c>
      <c r="E39" s="353" t="str">
        <f>IF(ISBLANK('TI - Aquisições'!I122),"",'TI - Aquisições'!I122)</f>
        <v/>
      </c>
      <c r="F39" s="354" t="str">
        <f>IF(ISBLANK('TI - Aquisições'!J122),"",'TI - Aquisições'!J122)</f>
        <v/>
      </c>
      <c r="G39" s="387"/>
      <c r="H39" s="212"/>
      <c r="I39" s="213"/>
      <c r="J39" s="212"/>
      <c r="K39" s="214"/>
    </row>
    <row r="40" spans="2:11" ht="21.75" thickBot="1" x14ac:dyDescent="0.3">
      <c r="B40" s="764" t="s">
        <v>50</v>
      </c>
      <c r="C40" s="765"/>
      <c r="D40" s="765"/>
      <c r="E40" s="791">
        <f>SUM(E20:E39)</f>
        <v>0</v>
      </c>
      <c r="F40" s="792"/>
      <c r="G40" s="766" t="s">
        <v>50</v>
      </c>
      <c r="H40" s="767"/>
      <c r="I40" s="767"/>
      <c r="J40" s="767"/>
      <c r="K40" s="339">
        <f>SUM(K20:K39)</f>
        <v>0</v>
      </c>
    </row>
    <row r="41" spans="2:11" ht="21" thickBot="1" x14ac:dyDescent="0.3">
      <c r="B41" s="759" t="s">
        <v>51</v>
      </c>
      <c r="C41" s="760"/>
      <c r="D41" s="760"/>
      <c r="E41" s="760"/>
      <c r="F41" s="760"/>
      <c r="G41" s="760"/>
      <c r="H41" s="760"/>
      <c r="I41" s="760"/>
      <c r="J41" s="760"/>
      <c r="K41" s="761"/>
    </row>
    <row r="42" spans="2:11" x14ac:dyDescent="0.25">
      <c r="B42" s="762" t="s">
        <v>0</v>
      </c>
      <c r="C42" s="754" t="s">
        <v>94</v>
      </c>
      <c r="D42" s="754" t="s">
        <v>1</v>
      </c>
      <c r="E42" s="754" t="s">
        <v>95</v>
      </c>
      <c r="F42" s="768" t="s">
        <v>5</v>
      </c>
      <c r="G42" s="756" t="s">
        <v>89</v>
      </c>
      <c r="H42" s="757"/>
      <c r="I42" s="757"/>
      <c r="J42" s="757"/>
      <c r="K42" s="758"/>
    </row>
    <row r="43" spans="2:11" ht="30" x14ac:dyDescent="0.25">
      <c r="B43" s="763"/>
      <c r="C43" s="755"/>
      <c r="D43" s="755"/>
      <c r="E43" s="755"/>
      <c r="F43" s="769"/>
      <c r="G43" s="328" t="s">
        <v>96</v>
      </c>
      <c r="H43" s="329" t="s">
        <v>86</v>
      </c>
      <c r="I43" s="329" t="s">
        <v>97</v>
      </c>
      <c r="J43" s="329" t="s">
        <v>87</v>
      </c>
      <c r="K43" s="330" t="s">
        <v>88</v>
      </c>
    </row>
    <row r="44" spans="2:11" x14ac:dyDescent="0.25">
      <c r="B44" s="332" t="str">
        <f>IF(ISBLANK('TI - Serviços'!B92),"",'TI - Serviços'!B92)</f>
        <v/>
      </c>
      <c r="C44" s="333" t="str">
        <f>IF(ISBLANK('TI - Serviços'!C92),"",'TI - Serviços'!C92)</f>
        <v/>
      </c>
      <c r="D44" s="333" t="str">
        <f>IF(ISBLANK('TI - Serviços'!D92),"",'TI - Serviços'!D92)</f>
        <v/>
      </c>
      <c r="E44" s="356" t="str">
        <f>IF(ISBLANK('TI - Serviços'!I92),"",'TI - Serviços'!I92)</f>
        <v/>
      </c>
      <c r="F44" s="335" t="str">
        <f>IF(ISBLANK('TI - Serviços'!J92),"",'TI - Serviços'!J92)</f>
        <v/>
      </c>
      <c r="G44" s="383"/>
      <c r="H44" s="209"/>
      <c r="I44" s="210"/>
      <c r="J44" s="209"/>
      <c r="K44" s="211"/>
    </row>
    <row r="45" spans="2:11" x14ac:dyDescent="0.25">
      <c r="B45" s="332" t="str">
        <f>IF(ISBLANK('TI - Serviços'!B93),"",'TI - Serviços'!B93)</f>
        <v/>
      </c>
      <c r="C45" s="333" t="str">
        <f>IF(ISBLANK('TI - Serviços'!C93),"",'TI - Serviços'!C93)</f>
        <v/>
      </c>
      <c r="D45" s="333" t="str">
        <f>IF(ISBLANK('TI - Serviços'!D93),"",'TI - Serviços'!D93)</f>
        <v/>
      </c>
      <c r="E45" s="356" t="str">
        <f>IF(ISBLANK('TI - Serviços'!I93),"",'TI - Serviços'!I93)</f>
        <v/>
      </c>
      <c r="F45" s="335" t="str">
        <f>IF(ISBLANK('TI - Serviços'!J93),"",'TI - Serviços'!J93)</f>
        <v/>
      </c>
      <c r="G45" s="383"/>
      <c r="H45" s="209"/>
      <c r="I45" s="210"/>
      <c r="J45" s="209"/>
      <c r="K45" s="211"/>
    </row>
    <row r="46" spans="2:11" x14ac:dyDescent="0.25">
      <c r="B46" s="332" t="str">
        <f>IF(ISBLANK('TI - Serviços'!B94),"",'TI - Serviços'!B94)</f>
        <v/>
      </c>
      <c r="C46" s="333" t="str">
        <f>IF(ISBLANK('TI - Serviços'!C94),"",'TI - Serviços'!C94)</f>
        <v/>
      </c>
      <c r="D46" s="333" t="str">
        <f>IF(ISBLANK('TI - Serviços'!D94),"",'TI - Serviços'!D94)</f>
        <v/>
      </c>
      <c r="E46" s="356" t="str">
        <f>IF(ISBLANK('TI - Serviços'!I94),"",'TI - Serviços'!I94)</f>
        <v/>
      </c>
      <c r="F46" s="335" t="str">
        <f>IF(ISBLANK('TI - Serviços'!J94),"",'TI - Serviços'!J94)</f>
        <v/>
      </c>
      <c r="G46" s="383"/>
      <c r="H46" s="209"/>
      <c r="I46" s="210"/>
      <c r="J46" s="209"/>
      <c r="K46" s="211"/>
    </row>
    <row r="47" spans="2:11" x14ac:dyDescent="0.25">
      <c r="B47" s="340" t="str">
        <f>IF(ISBLANK('TI - Serviços'!B95),"",'TI - Serviços'!B95)</f>
        <v/>
      </c>
      <c r="C47" s="341" t="str">
        <f>IF(ISBLANK('TI - Serviços'!C95),"",'TI - Serviços'!C95)</f>
        <v/>
      </c>
      <c r="D47" s="341" t="str">
        <f>IF(ISBLANK('TI - Serviços'!D95),"",'TI - Serviços'!D95)</f>
        <v/>
      </c>
      <c r="E47" s="345" t="str">
        <f>IF(ISBLANK('TI - Serviços'!I95),"",'TI - Serviços'!I95)</f>
        <v/>
      </c>
      <c r="F47" s="344" t="str">
        <f>IF(ISBLANK('TI - Serviços'!J95),"",'TI - Serviços'!J95)</f>
        <v/>
      </c>
      <c r="G47" s="385"/>
      <c r="H47" s="209"/>
      <c r="I47" s="210"/>
      <c r="J47" s="209"/>
      <c r="K47" s="211"/>
    </row>
    <row r="48" spans="2:11" x14ac:dyDescent="0.25">
      <c r="B48" s="332" t="str">
        <f>IF(ISBLANK('TI - Serviços'!B96),"",'TI - Serviços'!B96)</f>
        <v/>
      </c>
      <c r="C48" s="333" t="str">
        <f>IF(ISBLANK('TI - Serviços'!C96),"",'TI - Serviços'!C96)</f>
        <v/>
      </c>
      <c r="D48" s="333" t="str">
        <f>IF(ISBLANK('TI - Serviços'!D96),"",'TI - Serviços'!D96)</f>
        <v/>
      </c>
      <c r="E48" s="356" t="str">
        <f>IF(ISBLANK('TI - Serviços'!I96),"",'TI - Serviços'!I96)</f>
        <v/>
      </c>
      <c r="F48" s="335" t="str">
        <f>IF(ISBLANK('TI - Serviços'!J96),"",'TI - Serviços'!J96)</f>
        <v/>
      </c>
      <c r="G48" s="383"/>
      <c r="H48" s="209"/>
      <c r="I48" s="210"/>
      <c r="J48" s="209"/>
      <c r="K48" s="211"/>
    </row>
    <row r="49" spans="2:11" x14ac:dyDescent="0.25">
      <c r="B49" s="332" t="str">
        <f>IF(ISBLANK('TI - Serviços'!B97),"",'TI - Serviços'!B97)</f>
        <v/>
      </c>
      <c r="C49" s="333" t="str">
        <f>IF(ISBLANK('TI - Serviços'!C97),"",'TI - Serviços'!C97)</f>
        <v/>
      </c>
      <c r="D49" s="333" t="str">
        <f>IF(ISBLANK('TI - Serviços'!D97),"",'TI - Serviços'!D97)</f>
        <v/>
      </c>
      <c r="E49" s="356" t="str">
        <f>IF(ISBLANK('TI - Serviços'!I97),"",'TI - Serviços'!I97)</f>
        <v/>
      </c>
      <c r="F49" s="335" t="str">
        <f>IF(ISBLANK('TI - Serviços'!J97),"",'TI - Serviços'!J97)</f>
        <v/>
      </c>
      <c r="G49" s="383"/>
      <c r="H49" s="209"/>
      <c r="I49" s="210"/>
      <c r="J49" s="209"/>
      <c r="K49" s="211"/>
    </row>
    <row r="50" spans="2:11" x14ac:dyDescent="0.25">
      <c r="B50" s="332" t="str">
        <f>IF(ISBLANK('TI - Serviços'!B98),"",'TI - Serviços'!B98)</f>
        <v/>
      </c>
      <c r="C50" s="333" t="str">
        <f>IF(ISBLANK('TI - Serviços'!C98),"",'TI - Serviços'!C98)</f>
        <v/>
      </c>
      <c r="D50" s="333" t="str">
        <f>IF(ISBLANK('TI - Serviços'!D98),"",'TI - Serviços'!D98)</f>
        <v/>
      </c>
      <c r="E50" s="334" t="str">
        <f>IF(ISBLANK('TI - Serviços'!I98),"",'TI - Serviços'!I98)</f>
        <v/>
      </c>
      <c r="F50" s="335" t="str">
        <f>IF(ISBLANK('TI - Serviços'!J98),"",'TI - Serviços'!J98)</f>
        <v/>
      </c>
      <c r="G50" s="383"/>
      <c r="H50" s="209"/>
      <c r="I50" s="210"/>
      <c r="J50" s="209"/>
      <c r="K50" s="211"/>
    </row>
    <row r="51" spans="2:11" x14ac:dyDescent="0.25">
      <c r="B51" s="340" t="str">
        <f>IF(ISBLANK('TI - Serviços'!B99),"",'TI - Serviços'!B99)</f>
        <v/>
      </c>
      <c r="C51" s="341" t="str">
        <f>IF(ISBLANK('TI - Serviços'!C99),"",'TI - Serviços'!C99)</f>
        <v/>
      </c>
      <c r="D51" s="341" t="str">
        <f>IF(ISBLANK('TI - Serviços'!D99),"",'TI - Serviços'!D99)</f>
        <v/>
      </c>
      <c r="E51" s="345" t="str">
        <f>IF(ISBLANK('TI - Serviços'!I99),"",'TI - Serviços'!I99)</f>
        <v/>
      </c>
      <c r="F51" s="344" t="str">
        <f>IF(ISBLANK('TI - Serviços'!J99),"",'TI - Serviços'!J99)</f>
        <v/>
      </c>
      <c r="G51" s="385"/>
      <c r="H51" s="209"/>
      <c r="I51" s="210"/>
      <c r="J51" s="209"/>
      <c r="K51" s="211"/>
    </row>
    <row r="52" spans="2:11" x14ac:dyDescent="0.25">
      <c r="B52" s="332" t="str">
        <f>IF(ISBLANK('TI - Serviços'!B100),"",'TI - Serviços'!B100)</f>
        <v/>
      </c>
      <c r="C52" s="333" t="str">
        <f>IF(ISBLANK('TI - Serviços'!C100),"",'TI - Serviços'!C100)</f>
        <v/>
      </c>
      <c r="D52" s="333" t="str">
        <f>IF(ISBLANK('TI - Serviços'!D100),"",'TI - Serviços'!D100)</f>
        <v/>
      </c>
      <c r="E52" s="356" t="str">
        <f>IF(ISBLANK('TI - Serviços'!I100),"",'TI - Serviços'!I100)</f>
        <v/>
      </c>
      <c r="F52" s="335" t="str">
        <f>IF(ISBLANK('TI - Serviços'!J100),"",'TI - Serviços'!J100)</f>
        <v/>
      </c>
      <c r="G52" s="383"/>
      <c r="H52" s="209"/>
      <c r="I52" s="210"/>
      <c r="J52" s="209"/>
      <c r="K52" s="211"/>
    </row>
    <row r="53" spans="2:11" x14ac:dyDescent="0.25">
      <c r="B53" s="340" t="str">
        <f>IF(ISBLANK('TI - Serviços'!B101),"",'TI - Serviços'!B101)</f>
        <v/>
      </c>
      <c r="C53" s="341" t="str">
        <f>IF(ISBLANK('TI - Serviços'!C101),"",'TI - Serviços'!C101)</f>
        <v/>
      </c>
      <c r="D53" s="341" t="str">
        <f>IF(ISBLANK('TI - Serviços'!D101),"",'TI - Serviços'!D101)</f>
        <v/>
      </c>
      <c r="E53" s="345" t="str">
        <f>IF(ISBLANK('TI - Serviços'!I101),"",'TI - Serviços'!I101)</f>
        <v/>
      </c>
      <c r="F53" s="344" t="str">
        <f>IF(ISBLANK('TI - Serviços'!J101),"",'TI - Serviços'!J101)</f>
        <v/>
      </c>
      <c r="G53" s="385"/>
      <c r="H53" s="209"/>
      <c r="I53" s="210"/>
      <c r="J53" s="209"/>
      <c r="K53" s="211"/>
    </row>
    <row r="54" spans="2:11" ht="21.75" thickBot="1" x14ac:dyDescent="0.3">
      <c r="B54" s="764" t="s">
        <v>52</v>
      </c>
      <c r="C54" s="765"/>
      <c r="D54" s="765"/>
      <c r="E54" s="791">
        <f>SUM(E44:E53)</f>
        <v>0</v>
      </c>
      <c r="F54" s="792"/>
      <c r="G54" s="766" t="s">
        <v>52</v>
      </c>
      <c r="H54" s="767"/>
      <c r="I54" s="767"/>
      <c r="J54" s="767"/>
      <c r="K54" s="339">
        <f>SUM(K44:K53)</f>
        <v>0</v>
      </c>
    </row>
    <row r="55" spans="2:11" ht="21" thickBot="1" x14ac:dyDescent="0.3">
      <c r="B55" s="759" t="s">
        <v>37</v>
      </c>
      <c r="C55" s="760"/>
      <c r="D55" s="760"/>
      <c r="E55" s="760"/>
      <c r="F55" s="760"/>
      <c r="G55" s="760"/>
      <c r="H55" s="760"/>
      <c r="I55" s="760"/>
      <c r="J55" s="760"/>
      <c r="K55" s="761"/>
    </row>
    <row r="56" spans="2:11" x14ac:dyDescent="0.25">
      <c r="B56" s="762" t="s">
        <v>0</v>
      </c>
      <c r="C56" s="754" t="s">
        <v>94</v>
      </c>
      <c r="D56" s="754" t="s">
        <v>1</v>
      </c>
      <c r="E56" s="754" t="s">
        <v>95</v>
      </c>
      <c r="F56" s="768" t="s">
        <v>5</v>
      </c>
      <c r="G56" s="756" t="s">
        <v>89</v>
      </c>
      <c r="H56" s="757"/>
      <c r="I56" s="757"/>
      <c r="J56" s="757"/>
      <c r="K56" s="758"/>
    </row>
    <row r="57" spans="2:11" ht="30" x14ac:dyDescent="0.25">
      <c r="B57" s="763"/>
      <c r="C57" s="755"/>
      <c r="D57" s="755"/>
      <c r="E57" s="755"/>
      <c r="F57" s="769"/>
      <c r="G57" s="328" t="s">
        <v>96</v>
      </c>
      <c r="H57" s="329" t="s">
        <v>86</v>
      </c>
      <c r="I57" s="329" t="s">
        <v>97</v>
      </c>
      <c r="J57" s="329" t="s">
        <v>87</v>
      </c>
      <c r="K57" s="330" t="s">
        <v>88</v>
      </c>
    </row>
    <row r="58" spans="2:11" x14ac:dyDescent="0.25">
      <c r="B58" s="365" t="str">
        <f>IF(ISBLANK(Mobiliário!B72),"",Mobiliário!B72)</f>
        <v/>
      </c>
      <c r="C58" s="366" t="str">
        <f>IF(ISBLANK(Mobiliário!C72),"",Mobiliário!C72)</f>
        <v/>
      </c>
      <c r="D58" s="333" t="str">
        <f>IF(ISBLANK(Mobiliário!D72),"",Mobiliário!D72)</f>
        <v/>
      </c>
      <c r="E58" s="356" t="str">
        <f>IF(ISBLANK(Mobiliário!I72),"",Mobiliário!I72)</f>
        <v/>
      </c>
      <c r="F58" s="335" t="str">
        <f>IF(ISBLANK(Mobiliário!J72),"",Mobiliário!J72)</f>
        <v/>
      </c>
      <c r="G58" s="383"/>
      <c r="H58" s="209"/>
      <c r="I58" s="210"/>
      <c r="J58" s="209"/>
      <c r="K58" s="211"/>
    </row>
    <row r="59" spans="2:11" x14ac:dyDescent="0.25">
      <c r="B59" s="365" t="str">
        <f>IF(ISBLANK(Mobiliário!B73),"",Mobiliário!B73)</f>
        <v/>
      </c>
      <c r="C59" s="366" t="str">
        <f>IF(ISBLANK(Mobiliário!C73),"",Mobiliário!C73)</f>
        <v/>
      </c>
      <c r="D59" s="333" t="str">
        <f>IF(ISBLANK(Mobiliário!D73),"",Mobiliário!D73)</f>
        <v/>
      </c>
      <c r="E59" s="356" t="str">
        <f>IF(ISBLANK(Mobiliário!I73),"",Mobiliário!I73)</f>
        <v/>
      </c>
      <c r="F59" s="335" t="str">
        <f>IF(ISBLANK(Mobiliário!J73),"",Mobiliário!J73)</f>
        <v/>
      </c>
      <c r="G59" s="383"/>
      <c r="H59" s="209"/>
      <c r="I59" s="210"/>
      <c r="J59" s="209"/>
      <c r="K59" s="211"/>
    </row>
    <row r="60" spans="2:11" x14ac:dyDescent="0.25">
      <c r="B60" s="365" t="str">
        <f>IF(ISBLANK(Mobiliário!B74),"",Mobiliário!B74)</f>
        <v/>
      </c>
      <c r="C60" s="366" t="str">
        <f>IF(ISBLANK(Mobiliário!C74),"",Mobiliário!C74)</f>
        <v/>
      </c>
      <c r="D60" s="333" t="str">
        <f>IF(ISBLANK(Mobiliário!D74),"",Mobiliário!D74)</f>
        <v/>
      </c>
      <c r="E60" s="356" t="str">
        <f>IF(ISBLANK(Mobiliário!I74),"",Mobiliário!I74)</f>
        <v/>
      </c>
      <c r="F60" s="335" t="str">
        <f>IF(ISBLANK(Mobiliário!J74),"",Mobiliário!J74)</f>
        <v/>
      </c>
      <c r="G60" s="383"/>
      <c r="H60" s="209"/>
      <c r="I60" s="210"/>
      <c r="J60" s="209"/>
      <c r="K60" s="211"/>
    </row>
    <row r="61" spans="2:11" x14ac:dyDescent="0.25">
      <c r="B61" s="365" t="str">
        <f>IF(ISBLANK(Mobiliário!B75),"",Mobiliário!B75)</f>
        <v/>
      </c>
      <c r="C61" s="366" t="str">
        <f>IF(ISBLANK(Mobiliário!C75),"",Mobiliário!C75)</f>
        <v/>
      </c>
      <c r="D61" s="333" t="str">
        <f>IF(ISBLANK(Mobiliário!D75),"",Mobiliário!D75)</f>
        <v/>
      </c>
      <c r="E61" s="356" t="str">
        <f>IF(ISBLANK(Mobiliário!I75),"",Mobiliário!I75)</f>
        <v/>
      </c>
      <c r="F61" s="335" t="str">
        <f>IF(ISBLANK(Mobiliário!J75),"",Mobiliário!J75)</f>
        <v/>
      </c>
      <c r="G61" s="383"/>
      <c r="H61" s="209"/>
      <c r="I61" s="210"/>
      <c r="J61" s="209"/>
      <c r="K61" s="211"/>
    </row>
    <row r="62" spans="2:11" x14ac:dyDescent="0.25">
      <c r="B62" s="365" t="str">
        <f>IF(ISBLANK(Mobiliário!B76),"",Mobiliário!B76)</f>
        <v/>
      </c>
      <c r="C62" s="366" t="str">
        <f>IF(ISBLANK(Mobiliário!C76),"",Mobiliário!C76)</f>
        <v/>
      </c>
      <c r="D62" s="333" t="str">
        <f>IF(ISBLANK(Mobiliário!D76),"",Mobiliário!D76)</f>
        <v/>
      </c>
      <c r="E62" s="356" t="str">
        <f>IF(ISBLANK(Mobiliário!I76),"",Mobiliário!I76)</f>
        <v/>
      </c>
      <c r="F62" s="335" t="str">
        <f>IF(ISBLANK(Mobiliário!J76),"",Mobiliário!J76)</f>
        <v/>
      </c>
      <c r="G62" s="383"/>
      <c r="H62" s="209"/>
      <c r="I62" s="210"/>
      <c r="J62" s="209"/>
      <c r="K62" s="211"/>
    </row>
    <row r="63" spans="2:11" x14ac:dyDescent="0.25">
      <c r="B63" s="365" t="str">
        <f>IF(ISBLANK(Mobiliário!B77),"",Mobiliário!B77)</f>
        <v/>
      </c>
      <c r="C63" s="366" t="str">
        <f>IF(ISBLANK(Mobiliário!C77),"",Mobiliário!C77)</f>
        <v/>
      </c>
      <c r="D63" s="333" t="str">
        <f>IF(ISBLANK(Mobiliário!D77),"",Mobiliário!D77)</f>
        <v/>
      </c>
      <c r="E63" s="356" t="str">
        <f>IF(ISBLANK(Mobiliário!I77),"",Mobiliário!I77)</f>
        <v/>
      </c>
      <c r="F63" s="335" t="str">
        <f>IF(ISBLANK(Mobiliário!J77),"",Mobiliário!J77)</f>
        <v/>
      </c>
      <c r="G63" s="383"/>
      <c r="H63" s="209"/>
      <c r="I63" s="210"/>
      <c r="J63" s="209"/>
      <c r="K63" s="211"/>
    </row>
    <row r="64" spans="2:11" x14ac:dyDescent="0.25">
      <c r="B64" s="365" t="str">
        <f>IF(ISBLANK(Mobiliário!B78),"",Mobiliário!B78)</f>
        <v/>
      </c>
      <c r="C64" s="366" t="str">
        <f>IF(ISBLANK(Mobiliário!C78),"",Mobiliário!C78)</f>
        <v/>
      </c>
      <c r="D64" s="333" t="str">
        <f>IF(ISBLANK(Mobiliário!D78),"",Mobiliário!D78)</f>
        <v/>
      </c>
      <c r="E64" s="356" t="str">
        <f>IF(ISBLANK(Mobiliário!I78),"",Mobiliário!I78)</f>
        <v/>
      </c>
      <c r="F64" s="335" t="str">
        <f>IF(ISBLANK(Mobiliário!J78),"",Mobiliário!J78)</f>
        <v/>
      </c>
      <c r="G64" s="383"/>
      <c r="H64" s="209"/>
      <c r="I64" s="210"/>
      <c r="J64" s="209"/>
      <c r="K64" s="211"/>
    </row>
    <row r="65" spans="2:11" x14ac:dyDescent="0.25">
      <c r="B65" s="365" t="str">
        <f>IF(ISBLANK(Mobiliário!B79),"",Mobiliário!B79)</f>
        <v/>
      </c>
      <c r="C65" s="366" t="str">
        <f>IF(ISBLANK(Mobiliário!C79),"",Mobiliário!C79)</f>
        <v/>
      </c>
      <c r="D65" s="333" t="str">
        <f>IF(ISBLANK(Mobiliário!D79),"",Mobiliário!D79)</f>
        <v/>
      </c>
      <c r="E65" s="356" t="str">
        <f>IF(ISBLANK(Mobiliário!I79),"",Mobiliário!I79)</f>
        <v/>
      </c>
      <c r="F65" s="335" t="str">
        <f>IF(ISBLANK(Mobiliário!J79),"",Mobiliário!J79)</f>
        <v/>
      </c>
      <c r="G65" s="383"/>
      <c r="H65" s="209"/>
      <c r="I65" s="210"/>
      <c r="J65" s="209"/>
      <c r="K65" s="211"/>
    </row>
    <row r="66" spans="2:11" x14ac:dyDescent="0.25">
      <c r="B66" s="365" t="str">
        <f>IF(ISBLANK(Mobiliário!B80),"",Mobiliário!B80)</f>
        <v/>
      </c>
      <c r="C66" s="366" t="str">
        <f>IF(ISBLANK(Mobiliário!C80),"",Mobiliário!C80)</f>
        <v/>
      </c>
      <c r="D66" s="333" t="str">
        <f>IF(ISBLANK(Mobiliário!D80),"",Mobiliário!D80)</f>
        <v/>
      </c>
      <c r="E66" s="356" t="str">
        <f>IF(ISBLANK(Mobiliário!I80),"",Mobiliário!I80)</f>
        <v/>
      </c>
      <c r="F66" s="335" t="str">
        <f>IF(ISBLANK(Mobiliário!J80),"",Mobiliário!J80)</f>
        <v/>
      </c>
      <c r="G66" s="383"/>
      <c r="H66" s="209"/>
      <c r="I66" s="210"/>
      <c r="J66" s="209"/>
      <c r="K66" s="211"/>
    </row>
    <row r="67" spans="2:11" ht="16.5" thickBot="1" x14ac:dyDescent="0.3">
      <c r="B67" s="367" t="str">
        <f>IF(ISBLANK(Mobiliário!B81),"",Mobiliário!B81)</f>
        <v/>
      </c>
      <c r="C67" s="368" t="str">
        <f>IF(ISBLANK(Mobiliário!C81),"",Mobiliário!C81)</f>
        <v/>
      </c>
      <c r="D67" s="337" t="str">
        <f>IF(ISBLANK(Mobiliário!D81),"",Mobiliário!D81)</f>
        <v/>
      </c>
      <c r="E67" s="363" t="str">
        <f>IF(ISBLANK(Mobiliário!I81),"",Mobiliário!I81)</f>
        <v/>
      </c>
      <c r="F67" s="364" t="str">
        <f>IF(ISBLANK(Mobiliário!J81),"",Mobiliário!J81)</f>
        <v/>
      </c>
      <c r="G67" s="384"/>
      <c r="H67" s="212"/>
      <c r="I67" s="213"/>
      <c r="J67" s="212"/>
      <c r="K67" s="214"/>
    </row>
    <row r="68" spans="2:11" ht="21.75" thickBot="1" x14ac:dyDescent="0.3">
      <c r="B68" s="764" t="s">
        <v>53</v>
      </c>
      <c r="C68" s="765"/>
      <c r="D68" s="765"/>
      <c r="E68" s="791">
        <f>SUM(E58:E67)</f>
        <v>0</v>
      </c>
      <c r="F68" s="792"/>
      <c r="G68" s="766" t="s">
        <v>53</v>
      </c>
      <c r="H68" s="767"/>
      <c r="I68" s="767"/>
      <c r="J68" s="767"/>
      <c r="K68" s="339">
        <f>SUM(K58:K67)</f>
        <v>0</v>
      </c>
    </row>
    <row r="69" spans="2:11" ht="21" thickBot="1" x14ac:dyDescent="0.3">
      <c r="B69" s="759" t="s">
        <v>54</v>
      </c>
      <c r="C69" s="760"/>
      <c r="D69" s="760"/>
      <c r="E69" s="760"/>
      <c r="F69" s="760"/>
      <c r="G69" s="760"/>
      <c r="H69" s="760"/>
      <c r="I69" s="760"/>
      <c r="J69" s="760"/>
      <c r="K69" s="761"/>
    </row>
    <row r="70" spans="2:11" x14ac:dyDescent="0.25">
      <c r="B70" s="762" t="s">
        <v>0</v>
      </c>
      <c r="C70" s="754" t="s">
        <v>94</v>
      </c>
      <c r="D70" s="754" t="s">
        <v>1</v>
      </c>
      <c r="E70" s="754" t="s">
        <v>95</v>
      </c>
      <c r="F70" s="768" t="s">
        <v>5</v>
      </c>
      <c r="G70" s="756" t="s">
        <v>89</v>
      </c>
      <c r="H70" s="757"/>
      <c r="I70" s="757"/>
      <c r="J70" s="757"/>
      <c r="K70" s="758"/>
    </row>
    <row r="71" spans="2:11" ht="30" x14ac:dyDescent="0.25">
      <c r="B71" s="763"/>
      <c r="C71" s="755"/>
      <c r="D71" s="755"/>
      <c r="E71" s="755"/>
      <c r="F71" s="769"/>
      <c r="G71" s="328" t="s">
        <v>96</v>
      </c>
      <c r="H71" s="329" t="s">
        <v>86</v>
      </c>
      <c r="I71" s="329" t="s">
        <v>97</v>
      </c>
      <c r="J71" s="329" t="s">
        <v>87</v>
      </c>
      <c r="K71" s="330" t="s">
        <v>88</v>
      </c>
    </row>
    <row r="72" spans="2:11" x14ac:dyDescent="0.25">
      <c r="B72" s="332" t="str">
        <f>IF(ISBLANK('Material de Escritório'!B38),"",'Material de Escritório'!B38)</f>
        <v/>
      </c>
      <c r="C72" s="333" t="str">
        <f>IF(ISBLANK('Material de Escritório'!C38),"",'Material de Escritório'!C38)</f>
        <v/>
      </c>
      <c r="D72" s="333" t="str">
        <f>IF(ISBLANK('Material de Escritório'!D38),"",'Material de Escritório'!D38)</f>
        <v/>
      </c>
      <c r="E72" s="356" t="str">
        <f>IF(ISBLANK('Material de Escritório'!I38),"",'Material de Escritório'!I38)</f>
        <v/>
      </c>
      <c r="F72" s="335" t="str">
        <f>IF(ISBLANK('Material de Escritório'!J38),"",'Material de Escritório'!J38)</f>
        <v/>
      </c>
      <c r="G72" s="383"/>
      <c r="H72" s="209"/>
      <c r="I72" s="210"/>
      <c r="J72" s="209"/>
      <c r="K72" s="211"/>
    </row>
    <row r="73" spans="2:11" x14ac:dyDescent="0.25">
      <c r="B73" s="332" t="str">
        <f>IF(ISBLANK('Material de Escritório'!B39),"",'Material de Escritório'!B39)</f>
        <v/>
      </c>
      <c r="C73" s="333" t="str">
        <f>IF(ISBLANK('Material de Escritório'!C39),"",'Material de Escritório'!C39)</f>
        <v/>
      </c>
      <c r="D73" s="333" t="str">
        <f>IF(ISBLANK('Material de Escritório'!D39),"",'Material de Escritório'!D39)</f>
        <v/>
      </c>
      <c r="E73" s="356" t="str">
        <f>IF(ISBLANK('Material de Escritório'!I39),"",'Material de Escritório'!I39)</f>
        <v/>
      </c>
      <c r="F73" s="335" t="str">
        <f>IF(ISBLANK('Material de Escritório'!J39),"",'Material de Escritório'!J39)</f>
        <v/>
      </c>
      <c r="G73" s="383"/>
      <c r="H73" s="209"/>
      <c r="I73" s="210"/>
      <c r="J73" s="209"/>
      <c r="K73" s="211"/>
    </row>
    <row r="74" spans="2:11" x14ac:dyDescent="0.25">
      <c r="B74" s="332" t="str">
        <f>IF(ISBLANK('Material de Escritório'!B40),"",'Material de Escritório'!B40)</f>
        <v/>
      </c>
      <c r="C74" s="333" t="str">
        <f>IF(ISBLANK('Material de Escritório'!C40),"",'Material de Escritório'!C40)</f>
        <v/>
      </c>
      <c r="D74" s="333" t="str">
        <f>IF(ISBLANK('Material de Escritório'!D40),"",'Material de Escritório'!D40)</f>
        <v/>
      </c>
      <c r="E74" s="356" t="str">
        <f>IF(ISBLANK('Material de Escritório'!I40),"",'Material de Escritório'!I40)</f>
        <v/>
      </c>
      <c r="F74" s="335" t="str">
        <f>IF(ISBLANK('Material de Escritório'!J40),"",'Material de Escritório'!J40)</f>
        <v/>
      </c>
      <c r="G74" s="383"/>
      <c r="H74" s="209"/>
      <c r="I74" s="210"/>
      <c r="J74" s="209"/>
      <c r="K74" s="211"/>
    </row>
    <row r="75" spans="2:11" x14ac:dyDescent="0.25">
      <c r="B75" s="332" t="str">
        <f>IF(ISBLANK('Material de Escritório'!B41),"",'Material de Escritório'!B41)</f>
        <v/>
      </c>
      <c r="C75" s="333" t="str">
        <f>IF(ISBLANK('Material de Escritório'!C41),"",'Material de Escritório'!C41)</f>
        <v/>
      </c>
      <c r="D75" s="333" t="str">
        <f>IF(ISBLANK('Material de Escritório'!D41),"",'Material de Escritório'!D41)</f>
        <v/>
      </c>
      <c r="E75" s="356" t="str">
        <f>IF(ISBLANK('Material de Escritório'!I41),"",'Material de Escritório'!I41)</f>
        <v/>
      </c>
      <c r="F75" s="335" t="str">
        <f>IF(ISBLANK('Material de Escritório'!J41),"",'Material de Escritório'!J41)</f>
        <v/>
      </c>
      <c r="G75" s="383"/>
      <c r="H75" s="209"/>
      <c r="I75" s="210"/>
      <c r="J75" s="209"/>
      <c r="K75" s="211"/>
    </row>
    <row r="76" spans="2:11" ht="16.5" thickBot="1" x14ac:dyDescent="0.3">
      <c r="B76" s="336" t="str">
        <f>IF(ISBLANK('Material de Escritório'!B42),"",'Material de Escritório'!B42)</f>
        <v/>
      </c>
      <c r="C76" s="337" t="str">
        <f>IF(ISBLANK('Material de Escritório'!C42),"",'Material de Escritório'!C42)</f>
        <v/>
      </c>
      <c r="D76" s="337" t="str">
        <f>IF(ISBLANK('Material de Escritório'!D42),"",'Material de Escritório'!D42)</f>
        <v/>
      </c>
      <c r="E76" s="363" t="str">
        <f>IF(ISBLANK('Material de Escritório'!I42),"",'Material de Escritório'!I42)</f>
        <v/>
      </c>
      <c r="F76" s="364" t="str">
        <f>IF(ISBLANK('Material de Escritório'!J42),"",'Material de Escritório'!J42)</f>
        <v/>
      </c>
      <c r="G76" s="384"/>
      <c r="H76" s="212"/>
      <c r="I76" s="213"/>
      <c r="J76" s="212"/>
      <c r="K76" s="214"/>
    </row>
    <row r="77" spans="2:11" ht="21.75" thickBot="1" x14ac:dyDescent="0.3">
      <c r="B77" s="764" t="s">
        <v>55</v>
      </c>
      <c r="C77" s="765"/>
      <c r="D77" s="765"/>
      <c r="E77" s="791">
        <f>SUM(E72:E76)</f>
        <v>0</v>
      </c>
      <c r="F77" s="792"/>
      <c r="G77" s="766" t="s">
        <v>55</v>
      </c>
      <c r="H77" s="767"/>
      <c r="I77" s="767"/>
      <c r="J77" s="767"/>
      <c r="K77" s="339">
        <f>SUM(K72:K76)</f>
        <v>0</v>
      </c>
    </row>
    <row r="78" spans="2:11" ht="21" thickBot="1" x14ac:dyDescent="0.3">
      <c r="B78" s="759" t="s">
        <v>24</v>
      </c>
      <c r="C78" s="760"/>
      <c r="D78" s="760"/>
      <c r="E78" s="760"/>
      <c r="F78" s="760"/>
      <c r="G78" s="760"/>
      <c r="H78" s="760"/>
      <c r="I78" s="760"/>
      <c r="J78" s="760"/>
      <c r="K78" s="761"/>
    </row>
    <row r="79" spans="2:11" x14ac:dyDescent="0.25">
      <c r="B79" s="762" t="s">
        <v>0</v>
      </c>
      <c r="C79" s="754" t="s">
        <v>94</v>
      </c>
      <c r="D79" s="754" t="s">
        <v>1</v>
      </c>
      <c r="E79" s="754" t="s">
        <v>95</v>
      </c>
      <c r="F79" s="775" t="s">
        <v>5</v>
      </c>
      <c r="G79" s="785" t="s">
        <v>89</v>
      </c>
      <c r="H79" s="757"/>
      <c r="I79" s="757"/>
      <c r="J79" s="757"/>
      <c r="K79" s="758"/>
    </row>
    <row r="80" spans="2:11" ht="30" x14ac:dyDescent="0.25">
      <c r="B80" s="763"/>
      <c r="C80" s="755"/>
      <c r="D80" s="755"/>
      <c r="E80" s="755"/>
      <c r="F80" s="776"/>
      <c r="G80" s="369" t="s">
        <v>96</v>
      </c>
      <c r="H80" s="329" t="s">
        <v>86</v>
      </c>
      <c r="I80" s="329" t="s">
        <v>97</v>
      </c>
      <c r="J80" s="329" t="s">
        <v>87</v>
      </c>
      <c r="K80" s="330" t="s">
        <v>88</v>
      </c>
    </row>
    <row r="81" spans="2:11" x14ac:dyDescent="0.25">
      <c r="B81" s="332" t="str">
        <f>IF(ISBLANK(Divisórias!B33),"",Divisórias!B33)</f>
        <v/>
      </c>
      <c r="C81" s="333" t="str">
        <f>IF(ISBLANK(Divisórias!C33),"",Divisórias!C33)</f>
        <v/>
      </c>
      <c r="D81" s="333" t="str">
        <f>IF(ISBLANK(Divisórias!D33),"",Divisórias!D33)</f>
        <v/>
      </c>
      <c r="E81" s="356" t="str">
        <f>IF(ISBLANK(Divisórias!I33),"",Divisórias!I33)</f>
        <v/>
      </c>
      <c r="F81" s="370" t="str">
        <f>IF(ISBLANK(Divisórias!J33),"",Divisórias!J33)</f>
        <v/>
      </c>
      <c r="G81" s="389"/>
      <c r="H81" s="209"/>
      <c r="I81" s="210"/>
      <c r="J81" s="209"/>
      <c r="K81" s="211"/>
    </row>
    <row r="82" spans="2:11" x14ac:dyDescent="0.25">
      <c r="B82" s="332" t="str">
        <f>IF(ISBLANK(Divisórias!B34),"",Divisórias!B34)</f>
        <v/>
      </c>
      <c r="C82" s="333" t="str">
        <f>IF(ISBLANK(Divisórias!C34),"",Divisórias!C34)</f>
        <v/>
      </c>
      <c r="D82" s="333" t="str">
        <f>IF(ISBLANK(Divisórias!D34),"",Divisórias!D34)</f>
        <v/>
      </c>
      <c r="E82" s="356" t="str">
        <f>IF(ISBLANK(Divisórias!I34),"",Divisórias!I34)</f>
        <v/>
      </c>
      <c r="F82" s="370" t="str">
        <f>IF(ISBLANK(Divisórias!J34),"",Divisórias!J34)</f>
        <v/>
      </c>
      <c r="G82" s="389"/>
      <c r="H82" s="209"/>
      <c r="I82" s="210"/>
      <c r="J82" s="209"/>
      <c r="K82" s="211"/>
    </row>
    <row r="83" spans="2:11" x14ac:dyDescent="0.25">
      <c r="B83" s="332" t="str">
        <f>IF(ISBLANK(Divisórias!B35),"",Divisórias!B35)</f>
        <v/>
      </c>
      <c r="C83" s="333" t="str">
        <f>IF(ISBLANK(Divisórias!C35),"",Divisórias!C35)</f>
        <v/>
      </c>
      <c r="D83" s="333" t="str">
        <f>IF(ISBLANK(Divisórias!D35),"",Divisórias!D35)</f>
        <v/>
      </c>
      <c r="E83" s="356" t="str">
        <f>IF(ISBLANK(Divisórias!I35),"",Divisórias!I35)</f>
        <v/>
      </c>
      <c r="F83" s="370" t="str">
        <f>IF(ISBLANK(Divisórias!J35),"",Divisórias!J35)</f>
        <v/>
      </c>
      <c r="G83" s="389"/>
      <c r="H83" s="209"/>
      <c r="I83" s="210"/>
      <c r="J83" s="209"/>
      <c r="K83" s="211"/>
    </row>
    <row r="84" spans="2:11" x14ac:dyDescent="0.25">
      <c r="B84" s="332" t="str">
        <f>IF(ISBLANK(Divisórias!B36),"",Divisórias!B36)</f>
        <v/>
      </c>
      <c r="C84" s="333" t="str">
        <f>IF(ISBLANK(Divisórias!C36),"",Divisórias!C36)</f>
        <v/>
      </c>
      <c r="D84" s="333" t="str">
        <f>IF(ISBLANK(Divisórias!D36),"",Divisórias!D36)</f>
        <v/>
      </c>
      <c r="E84" s="356" t="str">
        <f>IF(ISBLANK(Divisórias!I36),"",Divisórias!I36)</f>
        <v/>
      </c>
      <c r="F84" s="370" t="str">
        <f>IF(ISBLANK(Divisórias!J36),"",Divisórias!J36)</f>
        <v/>
      </c>
      <c r="G84" s="389"/>
      <c r="H84" s="209"/>
      <c r="I84" s="210"/>
      <c r="J84" s="209"/>
      <c r="K84" s="211"/>
    </row>
    <row r="85" spans="2:11" ht="16.5" thickBot="1" x14ac:dyDescent="0.3">
      <c r="B85" s="336" t="str">
        <f>IF(ISBLANK(Divisórias!B37),"",Divisórias!B37)</f>
        <v/>
      </c>
      <c r="C85" s="337" t="str">
        <f>IF(ISBLANK(Divisórias!C37),"",Divisórias!C37)</f>
        <v/>
      </c>
      <c r="D85" s="337" t="str">
        <f>IF(ISBLANK(Divisórias!D37),"",Divisórias!D37)</f>
        <v/>
      </c>
      <c r="E85" s="363" t="str">
        <f>IF(ISBLANK(Divisórias!I37),"",Divisórias!I37)</f>
        <v/>
      </c>
      <c r="F85" s="371" t="str">
        <f>IF(ISBLANK(Divisórias!J37),"",Divisórias!J37)</f>
        <v/>
      </c>
      <c r="G85" s="390"/>
      <c r="H85" s="212"/>
      <c r="I85" s="213"/>
      <c r="J85" s="212"/>
      <c r="K85" s="214"/>
    </row>
    <row r="86" spans="2:11" ht="21.75" thickBot="1" x14ac:dyDescent="0.3">
      <c r="B86" s="764" t="s">
        <v>56</v>
      </c>
      <c r="C86" s="765"/>
      <c r="D86" s="765"/>
      <c r="E86" s="791">
        <f>SUM(E81:E85)</f>
        <v>0</v>
      </c>
      <c r="F86" s="792"/>
      <c r="G86" s="766" t="s">
        <v>56</v>
      </c>
      <c r="H86" s="767"/>
      <c r="I86" s="767"/>
      <c r="J86" s="767"/>
      <c r="K86" s="339">
        <f>SUM(K81:K85)</f>
        <v>0</v>
      </c>
    </row>
    <row r="87" spans="2:11" ht="21" thickBot="1" x14ac:dyDescent="0.3">
      <c r="B87" s="759" t="s">
        <v>26</v>
      </c>
      <c r="C87" s="760"/>
      <c r="D87" s="760"/>
      <c r="E87" s="760"/>
      <c r="F87" s="760"/>
      <c r="G87" s="760"/>
      <c r="H87" s="760"/>
      <c r="I87" s="760"/>
      <c r="J87" s="760"/>
      <c r="K87" s="761"/>
    </row>
    <row r="88" spans="2:11" x14ac:dyDescent="0.25">
      <c r="B88" s="762" t="s">
        <v>0</v>
      </c>
      <c r="C88" s="754" t="s">
        <v>94</v>
      </c>
      <c r="D88" s="754" t="s">
        <v>1</v>
      </c>
      <c r="E88" s="754" t="s">
        <v>95</v>
      </c>
      <c r="F88" s="775" t="s">
        <v>5</v>
      </c>
      <c r="G88" s="785" t="s">
        <v>89</v>
      </c>
      <c r="H88" s="757"/>
      <c r="I88" s="757"/>
      <c r="J88" s="757"/>
      <c r="K88" s="758"/>
    </row>
    <row r="89" spans="2:11" ht="30" x14ac:dyDescent="0.25">
      <c r="B89" s="763"/>
      <c r="C89" s="755"/>
      <c r="D89" s="755"/>
      <c r="E89" s="755"/>
      <c r="F89" s="776"/>
      <c r="G89" s="369" t="s">
        <v>96</v>
      </c>
      <c r="H89" s="329" t="s">
        <v>86</v>
      </c>
      <c r="I89" s="329" t="s">
        <v>97</v>
      </c>
      <c r="J89" s="329" t="s">
        <v>87</v>
      </c>
      <c r="K89" s="330" t="s">
        <v>88</v>
      </c>
    </row>
    <row r="90" spans="2:11" x14ac:dyDescent="0.25">
      <c r="B90" s="357" t="str">
        <f>IF(ISBLANK(Eventos!B35),"",Eventos!B35)</f>
        <v/>
      </c>
      <c r="C90" s="358" t="str">
        <f>IF(ISBLANK(Eventos!C35),"",Eventos!C35)</f>
        <v/>
      </c>
      <c r="D90" s="358" t="str">
        <f>IF(ISBLANK(Eventos!D35),"",Eventos!D35)</f>
        <v/>
      </c>
      <c r="E90" s="360" t="str">
        <f>IF(ISBLANK(Eventos!I35),"",Eventos!I35)</f>
        <v/>
      </c>
      <c r="F90" s="361" t="str">
        <f>IF(ISBLANK(Eventos!J35),"",Eventos!J35)</f>
        <v/>
      </c>
      <c r="G90" s="383"/>
      <c r="H90" s="209"/>
      <c r="I90" s="210"/>
      <c r="J90" s="209"/>
      <c r="K90" s="211"/>
    </row>
    <row r="91" spans="2:11" x14ac:dyDescent="0.25">
      <c r="B91" s="332" t="str">
        <f>IF(ISBLANK(Eventos!B36),"",Eventos!B36)</f>
        <v/>
      </c>
      <c r="C91" s="333" t="str">
        <f>IF(ISBLANK(Eventos!C36),"",Eventos!C36)</f>
        <v/>
      </c>
      <c r="D91" s="333" t="str">
        <f>IF(ISBLANK(Eventos!D36),"",Eventos!D36)</f>
        <v/>
      </c>
      <c r="E91" s="356" t="str">
        <f>IF(ISBLANK(Eventos!I36),"",Eventos!I36)</f>
        <v/>
      </c>
      <c r="F91" s="335" t="str">
        <f>IF(ISBLANK(Eventos!J36),"",Eventos!J36)</f>
        <v/>
      </c>
      <c r="G91" s="383"/>
      <c r="H91" s="209"/>
      <c r="I91" s="210"/>
      <c r="J91" s="209"/>
      <c r="K91" s="211"/>
    </row>
    <row r="92" spans="2:11" x14ac:dyDescent="0.25">
      <c r="B92" s="357" t="str">
        <f>IF(ISBLANK(Eventos!B37),"",Eventos!B37)</f>
        <v/>
      </c>
      <c r="C92" s="358" t="str">
        <f>IF(ISBLANK(Eventos!C37),"",Eventos!C37)</f>
        <v/>
      </c>
      <c r="D92" s="358" t="str">
        <f>IF(ISBLANK(Eventos!D37),"",Eventos!D37)</f>
        <v/>
      </c>
      <c r="E92" s="360" t="str">
        <f>IF(ISBLANK(Eventos!I37),"",Eventos!I37)</f>
        <v/>
      </c>
      <c r="F92" s="361" t="str">
        <f>IF(ISBLANK(Eventos!J37),"",Eventos!J37)</f>
        <v/>
      </c>
      <c r="G92" s="383"/>
      <c r="H92" s="209"/>
      <c r="I92" s="210"/>
      <c r="J92" s="209"/>
      <c r="K92" s="211"/>
    </row>
    <row r="93" spans="2:11" x14ac:dyDescent="0.25">
      <c r="B93" s="357" t="str">
        <f>IF(ISBLANK(Eventos!B38),"",Eventos!B38)</f>
        <v/>
      </c>
      <c r="C93" s="358" t="str">
        <f>IF(ISBLANK(Eventos!C38),"",Eventos!C38)</f>
        <v/>
      </c>
      <c r="D93" s="358" t="str">
        <f>IF(ISBLANK(Eventos!D38),"",Eventos!D38)</f>
        <v/>
      </c>
      <c r="E93" s="360" t="str">
        <f>IF(ISBLANK(Eventos!I38),"",Eventos!I38)</f>
        <v/>
      </c>
      <c r="F93" s="361" t="str">
        <f>IF(ISBLANK(Eventos!J38),"",Eventos!J38)</f>
        <v/>
      </c>
      <c r="G93" s="383"/>
      <c r="H93" s="209"/>
      <c r="I93" s="210"/>
      <c r="J93" s="209"/>
      <c r="K93" s="211"/>
    </row>
    <row r="94" spans="2:11" ht="16.5" thickBot="1" x14ac:dyDescent="0.3">
      <c r="B94" s="336" t="str">
        <f>IF(ISBLANK(Eventos!B39),"",Eventos!B39)</f>
        <v/>
      </c>
      <c r="C94" s="337" t="str">
        <f>IF(ISBLANK(Eventos!C39),"",Eventos!C39)</f>
        <v/>
      </c>
      <c r="D94" s="337" t="str">
        <f>IF(ISBLANK(Eventos!D39),"",Eventos!D39)</f>
        <v/>
      </c>
      <c r="E94" s="363" t="str">
        <f>IF(ISBLANK(Eventos!I39),"",Eventos!I39)</f>
        <v/>
      </c>
      <c r="F94" s="364" t="str">
        <f>IF(ISBLANK(Eventos!J39),"",Eventos!J39)</f>
        <v/>
      </c>
      <c r="G94" s="384"/>
      <c r="H94" s="212"/>
      <c r="I94" s="213"/>
      <c r="J94" s="212"/>
      <c r="K94" s="214"/>
    </row>
    <row r="95" spans="2:11" ht="21.75" thickBot="1" x14ac:dyDescent="0.3">
      <c r="B95" s="764" t="s">
        <v>57</v>
      </c>
      <c r="C95" s="765"/>
      <c r="D95" s="765"/>
      <c r="E95" s="791">
        <f>SUM(E90:E94)</f>
        <v>0</v>
      </c>
      <c r="F95" s="792"/>
      <c r="G95" s="752" t="s">
        <v>57</v>
      </c>
      <c r="H95" s="753"/>
      <c r="I95" s="753"/>
      <c r="J95" s="753"/>
      <c r="K95" s="339">
        <f>SUM(K90:K94)</f>
        <v>0</v>
      </c>
    </row>
    <row r="96" spans="2:11" ht="21" thickBot="1" x14ac:dyDescent="0.3">
      <c r="B96" s="759" t="s">
        <v>25</v>
      </c>
      <c r="C96" s="760"/>
      <c r="D96" s="760"/>
      <c r="E96" s="760"/>
      <c r="F96" s="760"/>
      <c r="G96" s="760"/>
      <c r="H96" s="760"/>
      <c r="I96" s="760"/>
      <c r="J96" s="760"/>
      <c r="K96" s="761"/>
    </row>
    <row r="97" spans="2:11" x14ac:dyDescent="0.25">
      <c r="B97" s="762" t="s">
        <v>0</v>
      </c>
      <c r="C97" s="754" t="s">
        <v>94</v>
      </c>
      <c r="D97" s="754" t="s">
        <v>1</v>
      </c>
      <c r="E97" s="754" t="s">
        <v>95</v>
      </c>
      <c r="F97" s="768" t="s">
        <v>5</v>
      </c>
      <c r="G97" s="756" t="s">
        <v>89</v>
      </c>
      <c r="H97" s="757"/>
      <c r="I97" s="757"/>
      <c r="J97" s="757"/>
      <c r="K97" s="758"/>
    </row>
    <row r="98" spans="2:11" ht="30" x14ac:dyDescent="0.25">
      <c r="B98" s="763"/>
      <c r="C98" s="755"/>
      <c r="D98" s="755"/>
      <c r="E98" s="755"/>
      <c r="F98" s="769"/>
      <c r="G98" s="328" t="s">
        <v>96</v>
      </c>
      <c r="H98" s="329" t="s">
        <v>86</v>
      </c>
      <c r="I98" s="329" t="s">
        <v>97</v>
      </c>
      <c r="J98" s="329" t="s">
        <v>87</v>
      </c>
      <c r="K98" s="330" t="s">
        <v>88</v>
      </c>
    </row>
    <row r="99" spans="2:11" x14ac:dyDescent="0.25">
      <c r="B99" s="332" t="str">
        <f>IF(ISBLANK(Eletrodomésticos!B46),"",Eletrodomésticos!B46)</f>
        <v/>
      </c>
      <c r="C99" s="333" t="str">
        <f>IF(ISBLANK(Eletrodomésticos!C46),"",Eletrodomésticos!C46)</f>
        <v/>
      </c>
      <c r="D99" s="333" t="str">
        <f>IF(ISBLANK(Eletrodomésticos!D46),"",Eletrodomésticos!D46)</f>
        <v/>
      </c>
      <c r="E99" s="373" t="str">
        <f>IF(ISBLANK(Eletrodomésticos!I46),"",Eletrodomésticos!I46)</f>
        <v/>
      </c>
      <c r="F99" s="335" t="str">
        <f>IF(ISBLANK(Eletrodomésticos!J46),"",Eletrodomésticos!J46)</f>
        <v/>
      </c>
      <c r="G99" s="383"/>
      <c r="H99" s="209"/>
      <c r="I99" s="210"/>
      <c r="J99" s="209"/>
      <c r="K99" s="211"/>
    </row>
    <row r="100" spans="2:11" x14ac:dyDescent="0.25">
      <c r="B100" s="332" t="str">
        <f>IF(ISBLANK(Eletrodomésticos!B47),"",Eletrodomésticos!B47)</f>
        <v/>
      </c>
      <c r="C100" s="333" t="str">
        <f>IF(ISBLANK(Eletrodomésticos!C47),"",Eletrodomésticos!C47)</f>
        <v/>
      </c>
      <c r="D100" s="333" t="str">
        <f>IF(ISBLANK(Eletrodomésticos!D47),"",Eletrodomésticos!D47)</f>
        <v/>
      </c>
      <c r="E100" s="373" t="str">
        <f>IF(ISBLANK(Eletrodomésticos!I47),"",Eletrodomésticos!I47)</f>
        <v/>
      </c>
      <c r="F100" s="335" t="str">
        <f>IF(ISBLANK(Eletrodomésticos!J47),"",Eletrodomésticos!J47)</f>
        <v/>
      </c>
      <c r="G100" s="383"/>
      <c r="H100" s="209"/>
      <c r="I100" s="210"/>
      <c r="J100" s="209"/>
      <c r="K100" s="211"/>
    </row>
    <row r="101" spans="2:11" x14ac:dyDescent="0.25">
      <c r="B101" s="332" t="str">
        <f>IF(ISBLANK(Eletrodomésticos!B48),"",Eletrodomésticos!B48)</f>
        <v/>
      </c>
      <c r="C101" s="333" t="str">
        <f>IF(ISBLANK(Eletrodomésticos!C48),"",Eletrodomésticos!C48)</f>
        <v/>
      </c>
      <c r="D101" s="333" t="str">
        <f>IF(ISBLANK(Eletrodomésticos!D48),"",Eletrodomésticos!D48)</f>
        <v/>
      </c>
      <c r="E101" s="373" t="str">
        <f>IF(ISBLANK(Eletrodomésticos!I48),"",Eletrodomésticos!I48)</f>
        <v/>
      </c>
      <c r="F101" s="335" t="str">
        <f>IF(ISBLANK(Eletrodomésticos!J48),"",Eletrodomésticos!J48)</f>
        <v/>
      </c>
      <c r="G101" s="383"/>
      <c r="H101" s="209"/>
      <c r="I101" s="210"/>
      <c r="J101" s="209"/>
      <c r="K101" s="211"/>
    </row>
    <row r="102" spans="2:11" x14ac:dyDescent="0.25">
      <c r="B102" s="332" t="str">
        <f>IF(ISBLANK(Eletrodomésticos!B49),"",Eletrodomésticos!B49)</f>
        <v/>
      </c>
      <c r="C102" s="333" t="str">
        <f>IF(ISBLANK(Eletrodomésticos!C49),"",Eletrodomésticos!C49)</f>
        <v/>
      </c>
      <c r="D102" s="333" t="str">
        <f>IF(ISBLANK(Eletrodomésticos!D49),"",Eletrodomésticos!D49)</f>
        <v/>
      </c>
      <c r="E102" s="373" t="str">
        <f>IF(ISBLANK(Eletrodomésticos!I49),"",Eletrodomésticos!I49)</f>
        <v/>
      </c>
      <c r="F102" s="335" t="str">
        <f>IF(ISBLANK(Eletrodomésticos!J49),"",Eletrodomésticos!J49)</f>
        <v/>
      </c>
      <c r="G102" s="383"/>
      <c r="H102" s="209"/>
      <c r="I102" s="210"/>
      <c r="J102" s="209"/>
      <c r="K102" s="211"/>
    </row>
    <row r="103" spans="2:11" ht="16.5" thickBot="1" x14ac:dyDescent="0.3">
      <c r="B103" s="336" t="str">
        <f>IF(ISBLANK(Eletrodomésticos!B50),"",Eletrodomésticos!B50)</f>
        <v/>
      </c>
      <c r="C103" s="337" t="str">
        <f>IF(ISBLANK(Eletrodomésticos!C50),"",Eletrodomésticos!C50)</f>
        <v/>
      </c>
      <c r="D103" s="337" t="str">
        <f>IF(ISBLANK(Eletrodomésticos!D50),"",Eletrodomésticos!D50)</f>
        <v/>
      </c>
      <c r="E103" s="374" t="str">
        <f>IF(ISBLANK(Eletrodomésticos!I50),"",Eletrodomésticos!I50)</f>
        <v/>
      </c>
      <c r="F103" s="335" t="str">
        <f>IF(ISBLANK(Eletrodomésticos!J50),"",Eletrodomésticos!J50)</f>
        <v/>
      </c>
      <c r="G103" s="384"/>
      <c r="H103" s="212"/>
      <c r="I103" s="213"/>
      <c r="J103" s="212"/>
      <c r="K103" s="214"/>
    </row>
    <row r="104" spans="2:11" ht="21.75" thickBot="1" x14ac:dyDescent="0.3">
      <c r="B104" s="764" t="s">
        <v>58</v>
      </c>
      <c r="C104" s="765"/>
      <c r="D104" s="765"/>
      <c r="E104" s="791">
        <f>SUM(E99:E103)</f>
        <v>0</v>
      </c>
      <c r="F104" s="792"/>
      <c r="G104" s="766" t="s">
        <v>90</v>
      </c>
      <c r="H104" s="767"/>
      <c r="I104" s="767"/>
      <c r="J104" s="767"/>
      <c r="K104" s="339">
        <f>SUM(K99:K103)</f>
        <v>0</v>
      </c>
    </row>
    <row r="105" spans="2:11" ht="21" thickBot="1" x14ac:dyDescent="0.3">
      <c r="B105" s="759" t="s">
        <v>75</v>
      </c>
      <c r="C105" s="760"/>
      <c r="D105" s="760"/>
      <c r="E105" s="760"/>
      <c r="F105" s="760"/>
      <c r="G105" s="760"/>
      <c r="H105" s="760"/>
      <c r="I105" s="760"/>
      <c r="J105" s="760"/>
      <c r="K105" s="761"/>
    </row>
    <row r="106" spans="2:11" x14ac:dyDescent="0.25">
      <c r="B106" s="762" t="s">
        <v>0</v>
      </c>
      <c r="C106" s="754" t="s">
        <v>94</v>
      </c>
      <c r="D106" s="754" t="s">
        <v>1</v>
      </c>
      <c r="E106" s="754" t="s">
        <v>95</v>
      </c>
      <c r="F106" s="768" t="s">
        <v>5</v>
      </c>
      <c r="G106" s="756" t="s">
        <v>89</v>
      </c>
      <c r="H106" s="757"/>
      <c r="I106" s="757"/>
      <c r="J106" s="757"/>
      <c r="K106" s="758"/>
    </row>
    <row r="107" spans="2:11" ht="30" x14ac:dyDescent="0.25">
      <c r="B107" s="763"/>
      <c r="C107" s="755"/>
      <c r="D107" s="755"/>
      <c r="E107" s="755"/>
      <c r="F107" s="769"/>
      <c r="G107" s="328" t="s">
        <v>96</v>
      </c>
      <c r="H107" s="329" t="s">
        <v>86</v>
      </c>
      <c r="I107" s="329" t="s">
        <v>97</v>
      </c>
      <c r="J107" s="329" t="s">
        <v>87</v>
      </c>
      <c r="K107" s="330" t="s">
        <v>88</v>
      </c>
    </row>
    <row r="108" spans="2:11" ht="75" x14ac:dyDescent="0.25">
      <c r="B108" s="332" t="str">
        <f>IF(ISBLANK('Assinatura(livros)'!B40),"",'Assinatura(livros)'!B40)</f>
        <v>Coordenadoria de Biblioteca e Gestão de Informação</v>
      </c>
      <c r="C108" s="333">
        <f>IF(ISBLANK('Assinatura(livros)'!C40),"",'Assinatura(livros)'!C40)</f>
        <v>284611</v>
      </c>
      <c r="D108" s="333" t="str">
        <f>IF(ISBLANK('Assinatura(livros)'!D40),"",'Assinatura(livros)'!D40)</f>
        <v>Contratação dos livros digitais da Editora Fórum Ltda, pois é a única Editora do mercado no ramo de atuação dos tribunais de contas que possui modelo de negócio de acesso à integra dos livros digitais, com possibilidade de realização de download, em PDF, da publicação, para o servidor de dados do Tribunal.</v>
      </c>
      <c r="E108" s="373" t="str">
        <f>IF(ISBLANK('Assinatura(livros)'!I40),"",'Assinatura(livros)'!I40)</f>
        <v/>
      </c>
      <c r="F108" s="335">
        <f>IF(ISBLANK('Assinatura(livros)'!J40),"",'Assinatura(livros)'!J40)</f>
        <v>45953</v>
      </c>
      <c r="G108" s="383"/>
      <c r="H108" s="209"/>
      <c r="I108" s="210"/>
      <c r="J108" s="209"/>
      <c r="K108" s="211"/>
    </row>
    <row r="109" spans="2:11" ht="90" x14ac:dyDescent="0.25">
      <c r="B109" s="332" t="str">
        <f>IF(ISBLANK('Assinatura(livros)'!B41),"",'Assinatura(livros)'!B41)</f>
        <v>Coordenadoria de Biblioteca e Gestão de Informação</v>
      </c>
      <c r="C109" s="333">
        <f>IF(ISBLANK('Assinatura(livros)'!C41),"",'Assinatura(livros)'!C41)</f>
        <v>284555</v>
      </c>
      <c r="D109" s="333" t="str">
        <f>IF(ISBLANK('Assinatura(livros)'!D41),"",'Assinatura(livros)'!D41)</f>
        <v>Contratação de empresa especializada para fornecimento de livros nacionais e/ou estrangeiros impressos nas áreas de Administração Pública, Direito, Economia, Engenharia, Ciências Contábeis, Ciências Sociais, Matemática Financeira, Informática, Meio Ambiente, Administração de Empresas, dentre outras, cujos conteúdos sejam de interesse da Administração do TCEMG.</v>
      </c>
      <c r="E109" s="373" t="str">
        <f>IF(ISBLANK('Assinatura(livros)'!I41),"",'Assinatura(livros)'!I41)</f>
        <v/>
      </c>
      <c r="F109" s="335">
        <f>IF(ISBLANK('Assinatura(livros)'!J41),"",'Assinatura(livros)'!J41)</f>
        <v>45956</v>
      </c>
      <c r="G109" s="383"/>
      <c r="H109" s="209"/>
      <c r="I109" s="210"/>
      <c r="J109" s="209"/>
      <c r="K109" s="211"/>
    </row>
    <row r="110" spans="2:11" ht="45" x14ac:dyDescent="0.25">
      <c r="B110" s="332" t="str">
        <f>IF(ISBLANK('Assinatura(livros)'!B42),"",'Assinatura(livros)'!B42)</f>
        <v>Coordenadoria de Biblioteca e Gestão de Informação</v>
      </c>
      <c r="C110" s="333">
        <f>IF(ISBLANK('Assinatura(livros)'!C42),"",'Assinatura(livros)'!C42)</f>
        <v>284746</v>
      </c>
      <c r="D110" s="333" t="str">
        <f>IF(ISBLANK('Assinatura(livros)'!D42),"",'Assinatura(livros)'!D42)</f>
        <v>Contratação da assinatura do Banco de Dados online denominado “FGVDADOS” STANDARD, licenciado pelo FGV IBRE, com 3 pontos de acesso.</v>
      </c>
      <c r="E110" s="373" t="str">
        <f>IF(ISBLANK('Assinatura(livros)'!I42),"",'Assinatura(livros)'!I42)</f>
        <v/>
      </c>
      <c r="F110" s="335">
        <f>IF(ISBLANK('Assinatura(livros)'!J42),"",'Assinatura(livros)'!J42)</f>
        <v>46022</v>
      </c>
      <c r="G110" s="383"/>
      <c r="H110" s="209"/>
      <c r="I110" s="210"/>
      <c r="J110" s="209"/>
      <c r="K110" s="211"/>
    </row>
    <row r="111" spans="2:11" x14ac:dyDescent="0.25">
      <c r="B111" s="332" t="str">
        <f>IF(ISBLANK('Assinatura(livros)'!B43),"",'Assinatura(livros)'!B43)</f>
        <v/>
      </c>
      <c r="C111" s="333" t="str">
        <f>IF(ISBLANK('Assinatura(livros)'!C43),"",'Assinatura(livros)'!C43)</f>
        <v/>
      </c>
      <c r="D111" s="333" t="str">
        <f>IF(ISBLANK('Assinatura(livros)'!D43),"",'Assinatura(livros)'!D43)</f>
        <v/>
      </c>
      <c r="E111" s="373" t="str">
        <f>IF(ISBLANK('Assinatura(livros)'!I43),"",'Assinatura(livros)'!I43)</f>
        <v/>
      </c>
      <c r="F111" s="335" t="str">
        <f>IF(ISBLANK('Assinatura(livros)'!J43),"",'Assinatura(livros)'!J43)</f>
        <v/>
      </c>
      <c r="G111" s="383"/>
      <c r="H111" s="209"/>
      <c r="I111" s="210"/>
      <c r="J111" s="209"/>
      <c r="K111" s="211"/>
    </row>
    <row r="112" spans="2:11" ht="16.5" thickBot="1" x14ac:dyDescent="0.3">
      <c r="B112" s="336" t="str">
        <f>IF(ISBLANK('Assinatura(livros)'!B44),"",'Assinatura(livros)'!B44)</f>
        <v/>
      </c>
      <c r="C112" s="337" t="str">
        <f>IF(ISBLANK('Assinatura(livros)'!C44),"",'Assinatura(livros)'!C44)</f>
        <v/>
      </c>
      <c r="D112" s="337" t="str">
        <f>IF(ISBLANK('Assinatura(livros)'!D44),"",'Assinatura(livros)'!D44)</f>
        <v/>
      </c>
      <c r="E112" s="374" t="str">
        <f>IF(ISBLANK('Assinatura(livros)'!I44),"",'Assinatura(livros)'!I44)</f>
        <v/>
      </c>
      <c r="F112" s="364" t="str">
        <f>IF(ISBLANK('Assinatura(livros)'!J44),"",'Assinatura(livros)'!J44)</f>
        <v/>
      </c>
      <c r="G112" s="384"/>
      <c r="H112" s="212"/>
      <c r="I112" s="213"/>
      <c r="J112" s="212"/>
      <c r="K112" s="214"/>
    </row>
    <row r="113" spans="2:11" ht="21.75" thickBot="1" x14ac:dyDescent="0.3">
      <c r="B113" s="764" t="s">
        <v>98</v>
      </c>
      <c r="C113" s="765"/>
      <c r="D113" s="765"/>
      <c r="E113" s="791">
        <f>SUM(E108:E112)</f>
        <v>0</v>
      </c>
      <c r="F113" s="792"/>
      <c r="G113" s="766" t="s">
        <v>98</v>
      </c>
      <c r="H113" s="767"/>
      <c r="I113" s="767"/>
      <c r="J113" s="767"/>
      <c r="K113" s="339">
        <f>SUM(K108:K112)</f>
        <v>0</v>
      </c>
    </row>
    <row r="114" spans="2:11" ht="21" thickBot="1" x14ac:dyDescent="0.3">
      <c r="B114" s="759" t="s">
        <v>59</v>
      </c>
      <c r="C114" s="760"/>
      <c r="D114" s="760"/>
      <c r="E114" s="760"/>
      <c r="F114" s="760"/>
      <c r="G114" s="760"/>
      <c r="H114" s="760"/>
      <c r="I114" s="760"/>
      <c r="J114" s="760"/>
      <c r="K114" s="761"/>
    </row>
    <row r="115" spans="2:11" x14ac:dyDescent="0.25">
      <c r="B115" s="762" t="s">
        <v>0</v>
      </c>
      <c r="C115" s="754" t="s">
        <v>94</v>
      </c>
      <c r="D115" s="754" t="s">
        <v>1</v>
      </c>
      <c r="E115" s="754" t="s">
        <v>95</v>
      </c>
      <c r="F115" s="768" t="s">
        <v>5</v>
      </c>
      <c r="G115" s="756" t="s">
        <v>89</v>
      </c>
      <c r="H115" s="757"/>
      <c r="I115" s="757"/>
      <c r="J115" s="757"/>
      <c r="K115" s="758"/>
    </row>
    <row r="116" spans="2:11" ht="30" x14ac:dyDescent="0.25">
      <c r="B116" s="763"/>
      <c r="C116" s="755"/>
      <c r="D116" s="755"/>
      <c r="E116" s="755"/>
      <c r="F116" s="769"/>
      <c r="G116" s="328" t="s">
        <v>96</v>
      </c>
      <c r="H116" s="329" t="s">
        <v>86</v>
      </c>
      <c r="I116" s="329" t="s">
        <v>97</v>
      </c>
      <c r="J116" s="329" t="s">
        <v>87</v>
      </c>
      <c r="K116" s="330" t="s">
        <v>88</v>
      </c>
    </row>
    <row r="117" spans="2:11" x14ac:dyDescent="0.25">
      <c r="B117" s="332" t="str">
        <f>IF(ISBLANK('Manutenção de equipamentos'!B33),"",'Manutenção de equipamentos'!B33)</f>
        <v/>
      </c>
      <c r="C117" s="333" t="str">
        <f>IF(ISBLANK('Manutenção de equipamentos'!C33),"",'Manutenção de equipamentos'!C33)</f>
        <v/>
      </c>
      <c r="D117" s="333" t="str">
        <f>IF(ISBLANK('Manutenção de equipamentos'!D33),"",'Manutenção de equipamentos'!D33)</f>
        <v/>
      </c>
      <c r="E117" s="373" t="str">
        <f>IF(ISBLANK('Manutenção de equipamentos'!I33),"",'Manutenção de equipamentos'!I33)</f>
        <v/>
      </c>
      <c r="F117" s="335" t="str">
        <f>IF(ISBLANK('Manutenção de equipamentos'!J33),"",'Manutenção de equipamentos'!J33)</f>
        <v/>
      </c>
      <c r="G117" s="383"/>
      <c r="H117" s="209"/>
      <c r="I117" s="210"/>
      <c r="J117" s="209"/>
      <c r="K117" s="211"/>
    </row>
    <row r="118" spans="2:11" x14ac:dyDescent="0.25">
      <c r="B118" s="332" t="str">
        <f>IF(ISBLANK('Manutenção de equipamentos'!B34),"",'Manutenção de equipamentos'!B34)</f>
        <v/>
      </c>
      <c r="C118" s="333" t="str">
        <f>IF(ISBLANK('Manutenção de equipamentos'!C34),"",'Manutenção de equipamentos'!C34)</f>
        <v/>
      </c>
      <c r="D118" s="333" t="str">
        <f>IF(ISBLANK('Manutenção de equipamentos'!D34),"",'Manutenção de equipamentos'!D34)</f>
        <v/>
      </c>
      <c r="E118" s="373" t="str">
        <f>IF(ISBLANK('Manutenção de equipamentos'!I34),"",'Manutenção de equipamentos'!I34)</f>
        <v/>
      </c>
      <c r="F118" s="335" t="str">
        <f>IF(ISBLANK('Manutenção de equipamentos'!J34),"",'Manutenção de equipamentos'!J34)</f>
        <v/>
      </c>
      <c r="G118" s="383"/>
      <c r="H118" s="209"/>
      <c r="I118" s="210"/>
      <c r="J118" s="209"/>
      <c r="K118" s="211"/>
    </row>
    <row r="119" spans="2:11" x14ac:dyDescent="0.25">
      <c r="B119" s="332" t="str">
        <f>IF(ISBLANK('Manutenção de equipamentos'!B35),"",'Manutenção de equipamentos'!B35)</f>
        <v/>
      </c>
      <c r="C119" s="333" t="str">
        <f>IF(ISBLANK('Manutenção de equipamentos'!C35),"",'Manutenção de equipamentos'!C35)</f>
        <v/>
      </c>
      <c r="D119" s="333" t="str">
        <f>IF(ISBLANK('Manutenção de equipamentos'!D35),"",'Manutenção de equipamentos'!D35)</f>
        <v/>
      </c>
      <c r="E119" s="373" t="str">
        <f>IF(ISBLANK('Manutenção de equipamentos'!I35),"",'Manutenção de equipamentos'!I35)</f>
        <v/>
      </c>
      <c r="F119" s="335" t="str">
        <f>IF(ISBLANK('Manutenção de equipamentos'!J35),"",'Manutenção de equipamentos'!J35)</f>
        <v/>
      </c>
      <c r="G119" s="383"/>
      <c r="H119" s="209"/>
      <c r="I119" s="210"/>
      <c r="J119" s="209"/>
      <c r="K119" s="211"/>
    </row>
    <row r="120" spans="2:11" x14ac:dyDescent="0.25">
      <c r="B120" s="332" t="str">
        <f>IF(ISBLANK('Manutenção de equipamentos'!B36),"",'Manutenção de equipamentos'!B36)</f>
        <v/>
      </c>
      <c r="C120" s="333" t="str">
        <f>IF(ISBLANK('Manutenção de equipamentos'!C36),"",'Manutenção de equipamentos'!C36)</f>
        <v/>
      </c>
      <c r="D120" s="333" t="str">
        <f>IF(ISBLANK('Manutenção de equipamentos'!D36),"",'Manutenção de equipamentos'!D36)</f>
        <v/>
      </c>
      <c r="E120" s="373" t="str">
        <f>IF(ISBLANK('Manutenção de equipamentos'!I36),"",'Manutenção de equipamentos'!I36)</f>
        <v/>
      </c>
      <c r="F120" s="335" t="str">
        <f>IF(ISBLANK('Manutenção de equipamentos'!J36),"",'Manutenção de equipamentos'!J36)</f>
        <v/>
      </c>
      <c r="G120" s="383"/>
      <c r="H120" s="393"/>
      <c r="I120" s="394"/>
      <c r="J120" s="209"/>
      <c r="K120" s="211"/>
    </row>
    <row r="121" spans="2:11" ht="16.5" thickBot="1" x14ac:dyDescent="0.3">
      <c r="B121" s="336" t="str">
        <f>IF(ISBLANK('Manutenção de equipamentos'!B37),"",'Manutenção de equipamentos'!B37)</f>
        <v/>
      </c>
      <c r="C121" s="337" t="str">
        <f>IF(ISBLANK('Manutenção de equipamentos'!C37),"",'Manutenção de equipamentos'!C37)</f>
        <v/>
      </c>
      <c r="D121" s="337" t="str">
        <f>IF(ISBLANK('Manutenção de equipamentos'!D37),"",'Manutenção de equipamentos'!D37)</f>
        <v/>
      </c>
      <c r="E121" s="374" t="str">
        <f>IF(ISBLANK('Manutenção de equipamentos'!I37),"",'Manutenção de equipamentos'!I37)</f>
        <v/>
      </c>
      <c r="F121" s="364" t="str">
        <f>IF(ISBLANK('Manutenção de equipamentos'!J37),"",'Manutenção de equipamentos'!J37)</f>
        <v/>
      </c>
      <c r="G121" s="384"/>
      <c r="H121" s="212"/>
      <c r="I121" s="213"/>
      <c r="J121" s="212"/>
      <c r="K121" s="214"/>
    </row>
    <row r="122" spans="2:11" ht="21.75" thickBot="1" x14ac:dyDescent="0.3">
      <c r="B122" s="764" t="s">
        <v>60</v>
      </c>
      <c r="C122" s="765"/>
      <c r="D122" s="765"/>
      <c r="E122" s="791">
        <f>SUM(E117:E121)</f>
        <v>0</v>
      </c>
      <c r="F122" s="792"/>
      <c r="G122" s="766" t="s">
        <v>91</v>
      </c>
      <c r="H122" s="767"/>
      <c r="I122" s="767"/>
      <c r="J122" s="767"/>
      <c r="K122" s="339">
        <f>SUM(K117:K121)</f>
        <v>0</v>
      </c>
    </row>
    <row r="123" spans="2:11" ht="21" thickBot="1" x14ac:dyDescent="0.3">
      <c r="B123" s="759" t="s">
        <v>27</v>
      </c>
      <c r="C123" s="760"/>
      <c r="D123" s="760"/>
      <c r="E123" s="760"/>
      <c r="F123" s="760"/>
      <c r="G123" s="760"/>
      <c r="H123" s="760"/>
      <c r="I123" s="760"/>
      <c r="J123" s="760"/>
      <c r="K123" s="761"/>
    </row>
    <row r="124" spans="2:11" x14ac:dyDescent="0.25">
      <c r="B124" s="762" t="s">
        <v>0</v>
      </c>
      <c r="C124" s="754" t="s">
        <v>94</v>
      </c>
      <c r="D124" s="754" t="s">
        <v>1</v>
      </c>
      <c r="E124" s="754" t="s">
        <v>95</v>
      </c>
      <c r="F124" s="768" t="s">
        <v>5</v>
      </c>
      <c r="G124" s="756" t="s">
        <v>89</v>
      </c>
      <c r="H124" s="757"/>
      <c r="I124" s="757"/>
      <c r="J124" s="757"/>
      <c r="K124" s="758"/>
    </row>
    <row r="125" spans="2:11" ht="30" x14ac:dyDescent="0.25">
      <c r="B125" s="763"/>
      <c r="C125" s="755"/>
      <c r="D125" s="755"/>
      <c r="E125" s="755"/>
      <c r="F125" s="769"/>
      <c r="G125" s="328" t="s">
        <v>96</v>
      </c>
      <c r="H125" s="329" t="s">
        <v>86</v>
      </c>
      <c r="I125" s="329" t="s">
        <v>97</v>
      </c>
      <c r="J125" s="329" t="s">
        <v>87</v>
      </c>
      <c r="K125" s="330" t="s">
        <v>88</v>
      </c>
    </row>
    <row r="126" spans="2:11" x14ac:dyDescent="0.25">
      <c r="B126" s="332" t="str">
        <f>IF(ISBLANK('Serviços Gráficos'!B33),"",'Serviços Gráficos'!B33)</f>
        <v/>
      </c>
      <c r="C126" s="333" t="str">
        <f>IF(ISBLANK('Serviços Gráficos'!C33),"",'Serviços Gráficos'!C33)</f>
        <v/>
      </c>
      <c r="D126" s="333" t="str">
        <f>IF(ISBLANK('Serviços Gráficos'!D33),"",'Serviços Gráficos'!D33)</f>
        <v/>
      </c>
      <c r="E126" s="356" t="str">
        <f>IF(ISBLANK('Serviços Gráficos'!I33),"",'Serviços Gráficos'!I33)</f>
        <v/>
      </c>
      <c r="F126" s="335" t="str">
        <f>IF(ISBLANK('Serviços Gráficos'!J33),"",'Serviços Gráficos'!J33)</f>
        <v/>
      </c>
      <c r="G126" s="383"/>
      <c r="H126" s="209"/>
      <c r="I126" s="210"/>
      <c r="J126" s="209"/>
      <c r="K126" s="211"/>
    </row>
    <row r="127" spans="2:11" x14ac:dyDescent="0.25">
      <c r="B127" s="332" t="str">
        <f>IF(ISBLANK('Serviços Gráficos'!B34),"",'Serviços Gráficos'!B34)</f>
        <v/>
      </c>
      <c r="C127" s="333" t="str">
        <f>IF(ISBLANK('Serviços Gráficos'!C34),"",'Serviços Gráficos'!C34)</f>
        <v/>
      </c>
      <c r="D127" s="333" t="str">
        <f>IF(ISBLANK('Serviços Gráficos'!D34),"",'Serviços Gráficos'!D34)</f>
        <v/>
      </c>
      <c r="E127" s="356" t="str">
        <f>IF(ISBLANK('Serviços Gráficos'!I34),"",'Serviços Gráficos'!I34)</f>
        <v/>
      </c>
      <c r="F127" s="335" t="str">
        <f>IF(ISBLANK('Serviços Gráficos'!J34),"",'Serviços Gráficos'!J34)</f>
        <v/>
      </c>
      <c r="G127" s="383"/>
      <c r="H127" s="209"/>
      <c r="I127" s="210"/>
      <c r="J127" s="209"/>
      <c r="K127" s="211"/>
    </row>
    <row r="128" spans="2:11" x14ac:dyDescent="0.25">
      <c r="B128" s="332" t="str">
        <f>IF(ISBLANK('Serviços Gráficos'!B35),"",'Serviços Gráficos'!B35)</f>
        <v/>
      </c>
      <c r="C128" s="333" t="str">
        <f>IF(ISBLANK('Serviços Gráficos'!C35),"",'Serviços Gráficos'!C35)</f>
        <v/>
      </c>
      <c r="D128" s="333" t="str">
        <f>IF(ISBLANK('Serviços Gráficos'!D35),"",'Serviços Gráficos'!D35)</f>
        <v/>
      </c>
      <c r="E128" s="356" t="str">
        <f>IF(ISBLANK('Serviços Gráficos'!I35),"",'Serviços Gráficos'!I35)</f>
        <v/>
      </c>
      <c r="F128" s="335" t="str">
        <f>IF(ISBLANK('Serviços Gráficos'!J35),"",'Serviços Gráficos'!J35)</f>
        <v/>
      </c>
      <c r="G128" s="383"/>
      <c r="H128" s="209"/>
      <c r="I128" s="210"/>
      <c r="J128" s="209"/>
      <c r="K128" s="211"/>
    </row>
    <row r="129" spans="2:11" x14ac:dyDescent="0.25">
      <c r="B129" s="332" t="str">
        <f>IF(ISBLANK('Serviços Gráficos'!B36),"",'Serviços Gráficos'!B36)</f>
        <v/>
      </c>
      <c r="C129" s="333" t="str">
        <f>IF(ISBLANK('Serviços Gráficos'!C36),"",'Serviços Gráficos'!C36)</f>
        <v/>
      </c>
      <c r="D129" s="333" t="str">
        <f>IF(ISBLANK('Serviços Gráficos'!D36),"",'Serviços Gráficos'!D36)</f>
        <v/>
      </c>
      <c r="E129" s="356" t="str">
        <f>IF(ISBLANK('Serviços Gráficos'!I36),"",'Serviços Gráficos'!I36)</f>
        <v/>
      </c>
      <c r="F129" s="335" t="str">
        <f>IF(ISBLANK('Serviços Gráficos'!J36),"",'Serviços Gráficos'!J36)</f>
        <v/>
      </c>
      <c r="G129" s="383"/>
      <c r="H129" s="209"/>
      <c r="I129" s="210"/>
      <c r="J129" s="209"/>
      <c r="K129" s="211"/>
    </row>
    <row r="130" spans="2:11" ht="16.5" thickBot="1" x14ac:dyDescent="0.3">
      <c r="B130" s="336" t="str">
        <f>IF(ISBLANK('Serviços Gráficos'!B37),"",'Serviços Gráficos'!B37)</f>
        <v/>
      </c>
      <c r="C130" s="337" t="str">
        <f>IF(ISBLANK('Serviços Gráficos'!C37),"",'Serviços Gráficos'!C37)</f>
        <v/>
      </c>
      <c r="D130" s="337" t="str">
        <f>IF(ISBLANK('Serviços Gráficos'!D37),"",'Serviços Gráficos'!D37)</f>
        <v/>
      </c>
      <c r="E130" s="363" t="str">
        <f>IF(ISBLANK('Serviços Gráficos'!I37),"",'Serviços Gráficos'!I37)</f>
        <v/>
      </c>
      <c r="F130" s="364" t="str">
        <f>IF(ISBLANK('Serviços Gráficos'!J37),"",'Serviços Gráficos'!J37)</f>
        <v/>
      </c>
      <c r="G130" s="384"/>
      <c r="H130" s="212"/>
      <c r="I130" s="213"/>
      <c r="J130" s="212"/>
      <c r="K130" s="214"/>
    </row>
    <row r="131" spans="2:11" ht="21.75" thickBot="1" x14ac:dyDescent="0.3">
      <c r="B131" s="764" t="s">
        <v>61</v>
      </c>
      <c r="C131" s="765"/>
      <c r="D131" s="765"/>
      <c r="E131" s="791">
        <f>SUM(E126:E130)</f>
        <v>0</v>
      </c>
      <c r="F131" s="792"/>
      <c r="G131" s="752" t="s">
        <v>61</v>
      </c>
      <c r="H131" s="753"/>
      <c r="I131" s="753"/>
      <c r="J131" s="753"/>
      <c r="K131" s="339">
        <f>SUM(K126:K130)</f>
        <v>0</v>
      </c>
    </row>
    <row r="132" spans="2:11" ht="21" thickBot="1" x14ac:dyDescent="0.3">
      <c r="B132" s="759" t="s">
        <v>28</v>
      </c>
      <c r="C132" s="760"/>
      <c r="D132" s="760"/>
      <c r="E132" s="760"/>
      <c r="F132" s="760"/>
      <c r="G132" s="760"/>
      <c r="H132" s="760"/>
      <c r="I132" s="760"/>
      <c r="J132" s="760"/>
      <c r="K132" s="761"/>
    </row>
    <row r="133" spans="2:11" x14ac:dyDescent="0.25">
      <c r="B133" s="762" t="s">
        <v>0</v>
      </c>
      <c r="C133" s="754" t="s">
        <v>94</v>
      </c>
      <c r="D133" s="754" t="s">
        <v>1</v>
      </c>
      <c r="E133" s="754" t="s">
        <v>95</v>
      </c>
      <c r="F133" s="768" t="s">
        <v>5</v>
      </c>
      <c r="G133" s="756" t="s">
        <v>89</v>
      </c>
      <c r="H133" s="757"/>
      <c r="I133" s="757"/>
      <c r="J133" s="757"/>
      <c r="K133" s="758"/>
    </row>
    <row r="134" spans="2:11" ht="30" x14ac:dyDescent="0.25">
      <c r="B134" s="763"/>
      <c r="C134" s="755"/>
      <c r="D134" s="755"/>
      <c r="E134" s="755"/>
      <c r="F134" s="769"/>
      <c r="G134" s="328" t="s">
        <v>96</v>
      </c>
      <c r="H134" s="329" t="s">
        <v>86</v>
      </c>
      <c r="I134" s="329" t="s">
        <v>97</v>
      </c>
      <c r="J134" s="329" t="s">
        <v>87</v>
      </c>
      <c r="K134" s="330" t="s">
        <v>88</v>
      </c>
    </row>
    <row r="135" spans="2:11" x14ac:dyDescent="0.25">
      <c r="B135" s="332" t="str">
        <f>IF(ISBLANK('Material de Consumo'!B105),"",'Material de Consumo'!B105)</f>
        <v/>
      </c>
      <c r="C135" s="333" t="str">
        <f>IF(ISBLANK('Material de Consumo'!C105),"",'Material de Consumo'!C105)</f>
        <v/>
      </c>
      <c r="D135" s="333" t="str">
        <f>IF(ISBLANK('Material de Consumo'!D105),"",'Material de Consumo'!D105)</f>
        <v/>
      </c>
      <c r="E135" s="356" t="str">
        <f>IF(ISBLANK('Material de Consumo'!I105),"",'Material de Consumo'!I105)</f>
        <v/>
      </c>
      <c r="F135" s="335" t="str">
        <f>IF(ISBLANK('Material de Consumo'!J105),"",'Material de Consumo'!J105)</f>
        <v/>
      </c>
      <c r="G135" s="383"/>
      <c r="H135" s="209"/>
      <c r="I135" s="210"/>
      <c r="J135" s="209"/>
      <c r="K135" s="211"/>
    </row>
    <row r="136" spans="2:11" x14ac:dyDescent="0.25">
      <c r="B136" s="332" t="str">
        <f>IF(ISBLANK('Material de Consumo'!B106),"",'Material de Consumo'!B106)</f>
        <v/>
      </c>
      <c r="C136" s="333" t="str">
        <f>IF(ISBLANK('Material de Consumo'!C106),"",'Material de Consumo'!C106)</f>
        <v/>
      </c>
      <c r="D136" s="333" t="str">
        <f>IF(ISBLANK('Material de Consumo'!D106),"",'Material de Consumo'!D106)</f>
        <v/>
      </c>
      <c r="E136" s="356" t="str">
        <f>IF(ISBLANK('Material de Consumo'!I106),"",'Material de Consumo'!I106)</f>
        <v/>
      </c>
      <c r="F136" s="335" t="str">
        <f>IF(ISBLANK('Material de Consumo'!J106),"",'Material de Consumo'!J106)</f>
        <v/>
      </c>
      <c r="G136" s="383"/>
      <c r="H136" s="209"/>
      <c r="I136" s="210"/>
      <c r="J136" s="209"/>
      <c r="K136" s="211"/>
    </row>
    <row r="137" spans="2:11" x14ac:dyDescent="0.25">
      <c r="B137" s="332" t="str">
        <f>IF(ISBLANK('Material de Consumo'!B107),"",'Material de Consumo'!B107)</f>
        <v/>
      </c>
      <c r="C137" s="333" t="str">
        <f>IF(ISBLANK('Material de Consumo'!C107),"",'Material de Consumo'!C107)</f>
        <v/>
      </c>
      <c r="D137" s="333" t="str">
        <f>IF(ISBLANK('Material de Consumo'!D107),"",'Material de Consumo'!D107)</f>
        <v/>
      </c>
      <c r="E137" s="356" t="str">
        <f>IF(ISBLANK('Material de Consumo'!I107),"",'Material de Consumo'!I107)</f>
        <v/>
      </c>
      <c r="F137" s="335" t="str">
        <f>IF(ISBLANK('Material de Consumo'!J107),"",'Material de Consumo'!J107)</f>
        <v/>
      </c>
      <c r="G137" s="383"/>
      <c r="H137" s="209"/>
      <c r="I137" s="210"/>
      <c r="J137" s="209"/>
      <c r="K137" s="211"/>
    </row>
    <row r="138" spans="2:11" x14ac:dyDescent="0.25">
      <c r="B138" s="332" t="str">
        <f>IF(ISBLANK('Material de Consumo'!B108),"",'Material de Consumo'!B108)</f>
        <v/>
      </c>
      <c r="C138" s="333" t="str">
        <f>IF(ISBLANK('Material de Consumo'!C108),"",'Material de Consumo'!C108)</f>
        <v/>
      </c>
      <c r="D138" s="333" t="str">
        <f>IF(ISBLANK('Material de Consumo'!D108),"",'Material de Consumo'!D108)</f>
        <v/>
      </c>
      <c r="E138" s="356" t="str">
        <f>IF(ISBLANK('Material de Consumo'!I108),"",'Material de Consumo'!I108)</f>
        <v/>
      </c>
      <c r="F138" s="335" t="str">
        <f>IF(ISBLANK('Material de Consumo'!J108),"",'Material de Consumo'!J108)</f>
        <v/>
      </c>
      <c r="G138" s="383"/>
      <c r="H138" s="209"/>
      <c r="I138" s="210"/>
      <c r="J138" s="209"/>
      <c r="K138" s="211"/>
    </row>
    <row r="139" spans="2:11" x14ac:dyDescent="0.25">
      <c r="B139" s="332" t="str">
        <f>IF(ISBLANK('Material de Consumo'!B109),"",'Material de Consumo'!B109)</f>
        <v/>
      </c>
      <c r="C139" s="333" t="str">
        <f>IF(ISBLANK('Material de Consumo'!C109),"",'Material de Consumo'!C109)</f>
        <v/>
      </c>
      <c r="D139" s="333" t="str">
        <f>IF(ISBLANK('Material de Consumo'!D109),"",'Material de Consumo'!D109)</f>
        <v/>
      </c>
      <c r="E139" s="356" t="str">
        <f>IF(ISBLANK('Material de Consumo'!I109),"",'Material de Consumo'!I109)</f>
        <v/>
      </c>
      <c r="F139" s="335" t="str">
        <f>IF(ISBLANK('Material de Consumo'!J109),"",'Material de Consumo'!J109)</f>
        <v/>
      </c>
      <c r="G139" s="383"/>
      <c r="H139" s="209"/>
      <c r="I139" s="210"/>
      <c r="J139" s="209"/>
      <c r="K139" s="211"/>
    </row>
    <row r="140" spans="2:11" x14ac:dyDescent="0.25">
      <c r="B140" s="332" t="str">
        <f>IF(ISBLANK('Material de Consumo'!B110),"",'Material de Consumo'!B110)</f>
        <v/>
      </c>
      <c r="C140" s="333" t="str">
        <f>IF(ISBLANK('Material de Consumo'!C110),"",'Material de Consumo'!C110)</f>
        <v/>
      </c>
      <c r="D140" s="333" t="str">
        <f>IF(ISBLANK('Material de Consumo'!D110),"",'Material de Consumo'!D110)</f>
        <v/>
      </c>
      <c r="E140" s="356" t="str">
        <f>IF(ISBLANK('Material de Consumo'!I110),"",'Material de Consumo'!I110)</f>
        <v/>
      </c>
      <c r="F140" s="335" t="str">
        <f>IF(ISBLANK('Material de Consumo'!J110),"",'Material de Consumo'!J110)</f>
        <v/>
      </c>
      <c r="G140" s="383"/>
      <c r="H140" s="209"/>
      <c r="I140" s="210"/>
      <c r="J140" s="209"/>
      <c r="K140" s="211"/>
    </row>
    <row r="141" spans="2:11" x14ac:dyDescent="0.25">
      <c r="B141" s="332" t="str">
        <f>IF(ISBLANK('Material de Consumo'!B111),"",'Material de Consumo'!B111)</f>
        <v/>
      </c>
      <c r="C141" s="333" t="str">
        <f>IF(ISBLANK('Material de Consumo'!C111),"",'Material de Consumo'!C111)</f>
        <v/>
      </c>
      <c r="D141" s="333" t="str">
        <f>IF(ISBLANK('Material de Consumo'!D111),"",'Material de Consumo'!D111)</f>
        <v/>
      </c>
      <c r="E141" s="356" t="str">
        <f>IF(ISBLANK('Material de Consumo'!I111),"",'Material de Consumo'!I111)</f>
        <v/>
      </c>
      <c r="F141" s="335" t="str">
        <f>IF(ISBLANK('Material de Consumo'!J111),"",'Material de Consumo'!J111)</f>
        <v/>
      </c>
      <c r="G141" s="383"/>
      <c r="H141" s="209"/>
      <c r="I141" s="210"/>
      <c r="J141" s="209"/>
      <c r="K141" s="211"/>
    </row>
    <row r="142" spans="2:11" x14ac:dyDescent="0.25">
      <c r="B142" s="332" t="str">
        <f>IF(ISBLANK('Material de Consumo'!B112),"",'Material de Consumo'!B112)</f>
        <v/>
      </c>
      <c r="C142" s="333" t="str">
        <f>IF(ISBLANK('Material de Consumo'!C112),"",'Material de Consumo'!C112)</f>
        <v/>
      </c>
      <c r="D142" s="333" t="str">
        <f>IF(ISBLANK('Material de Consumo'!D112),"",'Material de Consumo'!D112)</f>
        <v/>
      </c>
      <c r="E142" s="356" t="str">
        <f>IF(ISBLANK('Material de Consumo'!I112),"",'Material de Consumo'!I112)</f>
        <v/>
      </c>
      <c r="F142" s="335" t="str">
        <f>IF(ISBLANK('Material de Consumo'!J112),"",'Material de Consumo'!J112)</f>
        <v/>
      </c>
      <c r="G142" s="383"/>
      <c r="H142" s="209"/>
      <c r="I142" s="210"/>
      <c r="J142" s="209"/>
      <c r="K142" s="211"/>
    </row>
    <row r="143" spans="2:11" x14ac:dyDescent="0.25">
      <c r="B143" s="332" t="str">
        <f>IF(ISBLANK('Material de Consumo'!B113),"",'Material de Consumo'!B113)</f>
        <v/>
      </c>
      <c r="C143" s="333" t="str">
        <f>IF(ISBLANK('Material de Consumo'!C113),"",'Material de Consumo'!C113)</f>
        <v/>
      </c>
      <c r="D143" s="333" t="str">
        <f>IF(ISBLANK('Material de Consumo'!D113),"",'Material de Consumo'!D113)</f>
        <v/>
      </c>
      <c r="E143" s="356" t="str">
        <f>IF(ISBLANK('Material de Consumo'!I113),"",'Material de Consumo'!I113)</f>
        <v/>
      </c>
      <c r="F143" s="335" t="str">
        <f>IF(ISBLANK('Material de Consumo'!J113),"",'Material de Consumo'!J113)</f>
        <v/>
      </c>
      <c r="G143" s="383"/>
      <c r="H143" s="209"/>
      <c r="I143" s="210"/>
      <c r="J143" s="209"/>
      <c r="K143" s="211"/>
    </row>
    <row r="144" spans="2:11" ht="16.5" thickBot="1" x14ac:dyDescent="0.3">
      <c r="B144" s="336" t="str">
        <f>IF(ISBLANK('Material de Consumo'!B114),"",'Material de Consumo'!B114)</f>
        <v/>
      </c>
      <c r="C144" s="337" t="str">
        <f>IF(ISBLANK('Material de Consumo'!C114),"",'Material de Consumo'!C114)</f>
        <v/>
      </c>
      <c r="D144" s="337" t="str">
        <f>IF(ISBLANK('Material de Consumo'!D114),"",'Material de Consumo'!D114)</f>
        <v/>
      </c>
      <c r="E144" s="363" t="str">
        <f>IF(ISBLANK('Material de Consumo'!I114),"",'Material de Consumo'!I114)</f>
        <v/>
      </c>
      <c r="F144" s="364" t="str">
        <f>IF(ISBLANK('Material de Consumo'!J114),"",'Material de Consumo'!J114)</f>
        <v/>
      </c>
      <c r="G144" s="383"/>
      <c r="H144" s="212"/>
      <c r="I144" s="213"/>
      <c r="J144" s="212"/>
      <c r="K144" s="214"/>
    </row>
    <row r="145" spans="2:11" ht="21.75" thickBot="1" x14ac:dyDescent="0.3">
      <c r="B145" s="789" t="s">
        <v>62</v>
      </c>
      <c r="C145" s="790"/>
      <c r="D145" s="790"/>
      <c r="E145" s="805">
        <f>SUM(E135:E144)</f>
        <v>0</v>
      </c>
      <c r="F145" s="806"/>
      <c r="G145" s="770" t="s">
        <v>99</v>
      </c>
      <c r="H145" s="771"/>
      <c r="I145" s="771"/>
      <c r="J145" s="771"/>
      <c r="K145" s="375">
        <f>SUM(K135:K144)</f>
        <v>0</v>
      </c>
    </row>
    <row r="146" spans="2:11" ht="21" thickBot="1" x14ac:dyDescent="0.3">
      <c r="B146" s="759" t="s">
        <v>29</v>
      </c>
      <c r="C146" s="760"/>
      <c r="D146" s="760"/>
      <c r="E146" s="760"/>
      <c r="F146" s="760"/>
      <c r="G146" s="760"/>
      <c r="H146" s="760"/>
      <c r="I146" s="760"/>
      <c r="J146" s="760"/>
      <c r="K146" s="761"/>
    </row>
    <row r="147" spans="2:11" x14ac:dyDescent="0.25">
      <c r="B147" s="762" t="s">
        <v>0</v>
      </c>
      <c r="C147" s="754" t="s">
        <v>94</v>
      </c>
      <c r="D147" s="754" t="s">
        <v>1</v>
      </c>
      <c r="E147" s="754" t="s">
        <v>95</v>
      </c>
      <c r="F147" s="768" t="s">
        <v>5</v>
      </c>
      <c r="G147" s="756" t="s">
        <v>89</v>
      </c>
      <c r="H147" s="757"/>
      <c r="I147" s="757"/>
      <c r="J147" s="757"/>
      <c r="K147" s="758"/>
    </row>
    <row r="148" spans="2:11" ht="30" x14ac:dyDescent="0.25">
      <c r="B148" s="763"/>
      <c r="C148" s="755"/>
      <c r="D148" s="755"/>
      <c r="E148" s="755"/>
      <c r="F148" s="769"/>
      <c r="G148" s="328" t="s">
        <v>96</v>
      </c>
      <c r="H148" s="329" t="s">
        <v>86</v>
      </c>
      <c r="I148" s="329" t="s">
        <v>97</v>
      </c>
      <c r="J148" s="329" t="s">
        <v>87</v>
      </c>
      <c r="K148" s="330" t="s">
        <v>88</v>
      </c>
    </row>
    <row r="149" spans="2:11" x14ac:dyDescent="0.25">
      <c r="B149" s="332" t="str">
        <f>IF(ISBLANK(Medicamentos!B39),"",Medicamentos!B39)</f>
        <v/>
      </c>
      <c r="C149" s="333" t="str">
        <f>IF(ISBLANK(Medicamentos!C39),"",Medicamentos!C39)</f>
        <v/>
      </c>
      <c r="D149" s="333" t="str">
        <f>IF(ISBLANK(Medicamentos!D39),"",Medicamentos!D39)</f>
        <v/>
      </c>
      <c r="E149" s="356" t="str">
        <f>IF(ISBLANK(Medicamentos!H39),"",Medicamentos!H39)</f>
        <v/>
      </c>
      <c r="F149" s="335" t="str">
        <f>IF(ISBLANK(Medicamentos!J39),"",Medicamentos!J39)</f>
        <v/>
      </c>
      <c r="G149" s="383"/>
      <c r="H149" s="209"/>
      <c r="I149" s="210"/>
      <c r="J149" s="209"/>
      <c r="K149" s="211"/>
    </row>
    <row r="150" spans="2:11" x14ac:dyDescent="0.25">
      <c r="B150" s="332" t="str">
        <f>IF(ISBLANK(Medicamentos!B40),"",Medicamentos!B40)</f>
        <v/>
      </c>
      <c r="C150" s="333" t="str">
        <f>IF(ISBLANK(Medicamentos!C40),"",Medicamentos!C40)</f>
        <v/>
      </c>
      <c r="D150" s="333" t="str">
        <f>IF(ISBLANK(Medicamentos!D40),"",Medicamentos!D40)</f>
        <v/>
      </c>
      <c r="E150" s="356" t="str">
        <f>IF(ISBLANK(Medicamentos!H40),"",Medicamentos!H40)</f>
        <v/>
      </c>
      <c r="F150" s="335" t="str">
        <f>IF(ISBLANK(Medicamentos!J40),"",Medicamentos!J40)</f>
        <v/>
      </c>
      <c r="G150" s="383"/>
      <c r="H150" s="209"/>
      <c r="I150" s="210"/>
      <c r="J150" s="209"/>
      <c r="K150" s="211"/>
    </row>
    <row r="151" spans="2:11" x14ac:dyDescent="0.25">
      <c r="B151" s="332" t="str">
        <f>IF(ISBLANK(Medicamentos!B41),"",Medicamentos!B41)</f>
        <v/>
      </c>
      <c r="C151" s="333" t="str">
        <f>IF(ISBLANK(Medicamentos!C41),"",Medicamentos!C41)</f>
        <v/>
      </c>
      <c r="D151" s="333" t="str">
        <f>IF(ISBLANK(Medicamentos!D41),"",Medicamentos!D41)</f>
        <v/>
      </c>
      <c r="E151" s="356" t="str">
        <f>IF(ISBLANK(Medicamentos!H41),"",Medicamentos!H41)</f>
        <v/>
      </c>
      <c r="F151" s="335" t="str">
        <f>IF(ISBLANK(Medicamentos!J41),"",Medicamentos!J41)</f>
        <v/>
      </c>
      <c r="G151" s="383"/>
      <c r="H151" s="209"/>
      <c r="I151" s="210"/>
      <c r="J151" s="209"/>
      <c r="K151" s="211"/>
    </row>
    <row r="152" spans="2:11" x14ac:dyDescent="0.25">
      <c r="B152" s="332" t="str">
        <f>IF(ISBLANK(Medicamentos!B42),"",Medicamentos!B42)</f>
        <v/>
      </c>
      <c r="C152" s="333" t="str">
        <f>IF(ISBLANK(Medicamentos!C42),"",Medicamentos!C42)</f>
        <v/>
      </c>
      <c r="D152" s="333" t="str">
        <f>IF(ISBLANK(Medicamentos!D42),"",Medicamentos!D42)</f>
        <v/>
      </c>
      <c r="E152" s="356" t="str">
        <f>IF(ISBLANK(Medicamentos!H42),"",Medicamentos!H42)</f>
        <v/>
      </c>
      <c r="F152" s="335" t="str">
        <f>IF(ISBLANK(Medicamentos!J42),"",Medicamentos!J42)</f>
        <v/>
      </c>
      <c r="G152" s="383"/>
      <c r="H152" s="209"/>
      <c r="I152" s="210"/>
      <c r="J152" s="209"/>
      <c r="K152" s="211"/>
    </row>
    <row r="153" spans="2:11" ht="16.5" thickBot="1" x14ac:dyDescent="0.3">
      <c r="B153" s="336" t="str">
        <f>IF(ISBLANK(Medicamentos!B43),"",Medicamentos!B43)</f>
        <v/>
      </c>
      <c r="C153" s="337" t="str">
        <f>IF(ISBLANK(Medicamentos!C43),"",Medicamentos!C43)</f>
        <v/>
      </c>
      <c r="D153" s="337" t="str">
        <f>IF(ISBLANK(Medicamentos!D43),"",Medicamentos!D43)</f>
        <v/>
      </c>
      <c r="E153" s="363" t="str">
        <f>IF(ISBLANK(Medicamentos!H43),"",Medicamentos!H43)</f>
        <v/>
      </c>
      <c r="F153" s="364" t="str">
        <f>IF(ISBLANK(Medicamentos!J43),"",Medicamentos!J43)</f>
        <v/>
      </c>
      <c r="G153" s="384"/>
      <c r="H153" s="212"/>
      <c r="I153" s="213"/>
      <c r="J153" s="212"/>
      <c r="K153" s="214"/>
    </row>
    <row r="154" spans="2:11" ht="21.75" thickBot="1" x14ac:dyDescent="0.3">
      <c r="B154" s="764" t="s">
        <v>63</v>
      </c>
      <c r="C154" s="765"/>
      <c r="D154" s="765"/>
      <c r="E154" s="791">
        <f>SUM(E149:E153)</f>
        <v>0</v>
      </c>
      <c r="F154" s="792"/>
      <c r="G154" s="752" t="s">
        <v>63</v>
      </c>
      <c r="H154" s="753"/>
      <c r="I154" s="753"/>
      <c r="J154" s="753"/>
      <c r="K154" s="339">
        <f>SUM(K149:K153)</f>
        <v>0</v>
      </c>
    </row>
    <row r="155" spans="2:11" ht="21" thickBot="1" x14ac:dyDescent="0.3">
      <c r="B155" s="759" t="s">
        <v>100</v>
      </c>
      <c r="C155" s="760"/>
      <c r="D155" s="760"/>
      <c r="E155" s="760"/>
      <c r="F155" s="760"/>
      <c r="G155" s="760"/>
      <c r="H155" s="760"/>
      <c r="I155" s="760"/>
      <c r="J155" s="760"/>
      <c r="K155" s="761"/>
    </row>
    <row r="156" spans="2:11" x14ac:dyDescent="0.25">
      <c r="B156" s="762" t="s">
        <v>0</v>
      </c>
      <c r="C156" s="754" t="s">
        <v>94</v>
      </c>
      <c r="D156" s="754" t="s">
        <v>1</v>
      </c>
      <c r="E156" s="754" t="s">
        <v>95</v>
      </c>
      <c r="F156" s="768" t="s">
        <v>5</v>
      </c>
      <c r="G156" s="756" t="s">
        <v>89</v>
      </c>
      <c r="H156" s="757"/>
      <c r="I156" s="757"/>
      <c r="J156" s="757"/>
      <c r="K156" s="758"/>
    </row>
    <row r="157" spans="2:11" ht="30" x14ac:dyDescent="0.25">
      <c r="B157" s="763"/>
      <c r="C157" s="755"/>
      <c r="D157" s="755"/>
      <c r="E157" s="755"/>
      <c r="F157" s="769"/>
      <c r="G157" s="328" t="s">
        <v>96</v>
      </c>
      <c r="H157" s="329" t="s">
        <v>86</v>
      </c>
      <c r="I157" s="329" t="s">
        <v>97</v>
      </c>
      <c r="J157" s="329" t="s">
        <v>87</v>
      </c>
      <c r="K157" s="330" t="s">
        <v>88</v>
      </c>
    </row>
    <row r="158" spans="2:11" x14ac:dyDescent="0.25">
      <c r="B158" s="332" t="str">
        <f>IF(ISBLANK('Equipamentos audiovisual'!B44),"",'Equipamentos audiovisual'!B44)</f>
        <v/>
      </c>
      <c r="C158" s="333" t="str">
        <f>IF(ISBLANK('Equipamentos audiovisual'!C44),"",'Equipamentos audiovisual'!C44)</f>
        <v/>
      </c>
      <c r="D158" s="333" t="str">
        <f>IF(ISBLANK('Equipamentos audiovisual'!D44),"",'Equipamentos audiovisual'!D44)</f>
        <v/>
      </c>
      <c r="E158" s="356" t="str">
        <f>IF(ISBLANK('Equipamentos audiovisual'!H44),"",'Equipamentos audiovisual'!H44)</f>
        <v/>
      </c>
      <c r="F158" s="335" t="str">
        <f>IF(ISBLANK('Equipamentos audiovisual'!J44),"",'Equipamentos audiovisual'!J44)</f>
        <v/>
      </c>
      <c r="G158" s="383"/>
      <c r="H158" s="209"/>
      <c r="I158" s="210"/>
      <c r="J158" s="209"/>
      <c r="K158" s="211"/>
    </row>
    <row r="159" spans="2:11" x14ac:dyDescent="0.25">
      <c r="B159" s="332" t="str">
        <f>IF(ISBLANK('Equipamentos audiovisual'!B45),"",'Equipamentos audiovisual'!B45)</f>
        <v/>
      </c>
      <c r="C159" s="333" t="str">
        <f>IF(ISBLANK('Equipamentos audiovisual'!C45),"",'Equipamentos audiovisual'!C45)</f>
        <v/>
      </c>
      <c r="D159" s="333" t="str">
        <f>IF(ISBLANK('Equipamentos audiovisual'!D45),"",'Equipamentos audiovisual'!D45)</f>
        <v/>
      </c>
      <c r="E159" s="356" t="str">
        <f>IF(ISBLANK('Equipamentos audiovisual'!H45),"",'Equipamentos audiovisual'!H45)</f>
        <v/>
      </c>
      <c r="F159" s="335" t="str">
        <f>IF(ISBLANK('Equipamentos audiovisual'!J45),"",'Equipamentos audiovisual'!J45)</f>
        <v/>
      </c>
      <c r="G159" s="383"/>
      <c r="H159" s="209"/>
      <c r="I159" s="210"/>
      <c r="J159" s="209"/>
      <c r="K159" s="211"/>
    </row>
    <row r="160" spans="2:11" x14ac:dyDescent="0.25">
      <c r="B160" s="332" t="str">
        <f>IF(ISBLANK('Equipamentos audiovisual'!B46),"",'Equipamentos audiovisual'!B46)</f>
        <v/>
      </c>
      <c r="C160" s="333" t="str">
        <f>IF(ISBLANK('Equipamentos audiovisual'!C46),"",'Equipamentos audiovisual'!C46)</f>
        <v/>
      </c>
      <c r="D160" s="333" t="str">
        <f>IF(ISBLANK('Equipamentos audiovisual'!D46),"",'Equipamentos audiovisual'!D46)</f>
        <v/>
      </c>
      <c r="E160" s="356" t="str">
        <f>IF(ISBLANK('Equipamentos audiovisual'!H46),"",'Equipamentos audiovisual'!H46)</f>
        <v/>
      </c>
      <c r="F160" s="335" t="str">
        <f>IF(ISBLANK('Equipamentos audiovisual'!J46),"",'Equipamentos audiovisual'!J46)</f>
        <v/>
      </c>
      <c r="G160" s="383"/>
      <c r="H160" s="209"/>
      <c r="I160" s="210"/>
      <c r="J160" s="209"/>
      <c r="K160" s="211"/>
    </row>
    <row r="161" spans="2:11" x14ac:dyDescent="0.25">
      <c r="B161" s="332" t="str">
        <f>IF(ISBLANK('Equipamentos audiovisual'!B47),"",'Equipamentos audiovisual'!B47)</f>
        <v/>
      </c>
      <c r="C161" s="333" t="str">
        <f>IF(ISBLANK('Equipamentos audiovisual'!C47),"",'Equipamentos audiovisual'!C47)</f>
        <v/>
      </c>
      <c r="D161" s="333" t="str">
        <f>IF(ISBLANK('Equipamentos audiovisual'!D47),"",'Equipamentos audiovisual'!D47)</f>
        <v/>
      </c>
      <c r="E161" s="356" t="str">
        <f>IF(ISBLANK('Equipamentos audiovisual'!H47),"",'Equipamentos audiovisual'!H47)</f>
        <v/>
      </c>
      <c r="F161" s="335" t="str">
        <f>IF(ISBLANK('Equipamentos audiovisual'!J47),"",'Equipamentos audiovisual'!J47)</f>
        <v/>
      </c>
      <c r="G161" s="383"/>
      <c r="H161" s="209"/>
      <c r="I161" s="210"/>
      <c r="J161" s="209"/>
      <c r="K161" s="211"/>
    </row>
    <row r="162" spans="2:11" ht="16.5" thickBot="1" x14ac:dyDescent="0.3">
      <c r="B162" s="336" t="str">
        <f>IF(ISBLANK('Equipamentos audiovisual'!B48),"",'Equipamentos audiovisual'!B48)</f>
        <v/>
      </c>
      <c r="C162" s="337" t="str">
        <f>IF(ISBLANK('Equipamentos audiovisual'!C48),"",'Equipamentos audiovisual'!C48)</f>
        <v/>
      </c>
      <c r="D162" s="337" t="str">
        <f>IF(ISBLANK('Equipamentos audiovisual'!D48),"",'Equipamentos audiovisual'!D48)</f>
        <v/>
      </c>
      <c r="E162" s="363" t="str">
        <f>IF(ISBLANK('Equipamentos audiovisual'!H48),"",'Equipamentos audiovisual'!H48)</f>
        <v/>
      </c>
      <c r="F162" s="364" t="str">
        <f>IF(ISBLANK('Equipamentos audiovisual'!J48),"",'Equipamentos audiovisual'!J48)</f>
        <v/>
      </c>
      <c r="G162" s="384"/>
      <c r="H162" s="212"/>
      <c r="I162" s="213"/>
      <c r="J162" s="212"/>
      <c r="K162" s="214"/>
    </row>
    <row r="163" spans="2:11" ht="21.75" thickBot="1" x14ac:dyDescent="0.3">
      <c r="B163" s="764" t="s">
        <v>101</v>
      </c>
      <c r="C163" s="765"/>
      <c r="D163" s="765"/>
      <c r="E163" s="791">
        <f>SUM(E158:E162)</f>
        <v>0</v>
      </c>
      <c r="F163" s="792"/>
      <c r="G163" s="752" t="s">
        <v>101</v>
      </c>
      <c r="H163" s="753"/>
      <c r="I163" s="753"/>
      <c r="J163" s="753"/>
      <c r="K163" s="339">
        <f>SUM(K158:K162)</f>
        <v>0</v>
      </c>
    </row>
    <row r="164" spans="2:11" ht="21" thickBot="1" x14ac:dyDescent="0.3">
      <c r="B164" s="759" t="s">
        <v>30</v>
      </c>
      <c r="C164" s="760"/>
      <c r="D164" s="760"/>
      <c r="E164" s="760"/>
      <c r="F164" s="760"/>
      <c r="G164" s="760"/>
      <c r="H164" s="760"/>
      <c r="I164" s="760"/>
      <c r="J164" s="760"/>
      <c r="K164" s="761"/>
    </row>
    <row r="165" spans="2:11" x14ac:dyDescent="0.25">
      <c r="B165" s="762" t="s">
        <v>0</v>
      </c>
      <c r="C165" s="754" t="s">
        <v>94</v>
      </c>
      <c r="D165" s="754" t="s">
        <v>1</v>
      </c>
      <c r="E165" s="754" t="s">
        <v>95</v>
      </c>
      <c r="F165" s="768" t="s">
        <v>5</v>
      </c>
      <c r="G165" s="756" t="s">
        <v>89</v>
      </c>
      <c r="H165" s="757"/>
      <c r="I165" s="757"/>
      <c r="J165" s="757"/>
      <c r="K165" s="758"/>
    </row>
    <row r="166" spans="2:11" ht="30" x14ac:dyDescent="0.25">
      <c r="B166" s="763"/>
      <c r="C166" s="755"/>
      <c r="D166" s="755"/>
      <c r="E166" s="755"/>
      <c r="F166" s="769"/>
      <c r="G166" s="328" t="s">
        <v>96</v>
      </c>
      <c r="H166" s="329" t="s">
        <v>86</v>
      </c>
      <c r="I166" s="329" t="s">
        <v>97</v>
      </c>
      <c r="J166" s="329" t="s">
        <v>87</v>
      </c>
      <c r="K166" s="330" t="s">
        <v>88</v>
      </c>
    </row>
    <row r="167" spans="2:11" x14ac:dyDescent="0.25">
      <c r="B167" s="332" t="str">
        <f>IF(ISBLANK('Ferramenta - Equipamento'!B39),"",'Ferramenta - Equipamento'!B39)</f>
        <v/>
      </c>
      <c r="C167" s="333" t="str">
        <f>IF(ISBLANK('Ferramenta - Equipamento'!C39),"",'Ferramenta - Equipamento'!C39)</f>
        <v/>
      </c>
      <c r="D167" s="333" t="str">
        <f>IF(ISBLANK('Ferramenta - Equipamento'!D39),"",'Ferramenta - Equipamento'!D39)</f>
        <v/>
      </c>
      <c r="E167" s="356" t="str">
        <f>IF(ISBLANK('Ferramenta - Equipamento'!H39),"",'Ferramenta - Equipamento'!H39)</f>
        <v/>
      </c>
      <c r="F167" s="335" t="str">
        <f>IF(ISBLANK('Ferramenta - Equipamento'!J39),"",'Ferramenta - Equipamento'!J39)</f>
        <v/>
      </c>
      <c r="G167" s="383"/>
      <c r="H167" s="209"/>
      <c r="I167" s="210"/>
      <c r="J167" s="209"/>
      <c r="K167" s="211"/>
    </row>
    <row r="168" spans="2:11" x14ac:dyDescent="0.25">
      <c r="B168" s="332" t="str">
        <f>IF(ISBLANK('Ferramenta - Equipamento'!B40),"",'Ferramenta - Equipamento'!B40)</f>
        <v/>
      </c>
      <c r="C168" s="333" t="str">
        <f>IF(ISBLANK('Ferramenta - Equipamento'!C40),"",'Ferramenta - Equipamento'!C40)</f>
        <v/>
      </c>
      <c r="D168" s="333" t="str">
        <f>IF(ISBLANK('Ferramenta - Equipamento'!D40),"",'Ferramenta - Equipamento'!D40)</f>
        <v/>
      </c>
      <c r="E168" s="356" t="str">
        <f>IF(ISBLANK('Ferramenta - Equipamento'!H40),"",'Ferramenta - Equipamento'!H40)</f>
        <v/>
      </c>
      <c r="F168" s="335" t="str">
        <f>IF(ISBLANK('Ferramenta - Equipamento'!J40),"",'Ferramenta - Equipamento'!J40)</f>
        <v/>
      </c>
      <c r="G168" s="383"/>
      <c r="H168" s="209"/>
      <c r="I168" s="210"/>
      <c r="J168" s="209"/>
      <c r="K168" s="211"/>
    </row>
    <row r="169" spans="2:11" x14ac:dyDescent="0.25">
      <c r="B169" s="332" t="str">
        <f>IF(ISBLANK('Ferramenta - Equipamento'!B41),"",'Ferramenta - Equipamento'!B41)</f>
        <v/>
      </c>
      <c r="C169" s="333" t="str">
        <f>IF(ISBLANK('Ferramenta - Equipamento'!C41),"",'Ferramenta - Equipamento'!C41)</f>
        <v/>
      </c>
      <c r="D169" s="333" t="str">
        <f>IF(ISBLANK('Ferramenta - Equipamento'!D41),"",'Ferramenta - Equipamento'!D41)</f>
        <v/>
      </c>
      <c r="E169" s="356" t="str">
        <f>IF(ISBLANK('Ferramenta - Equipamento'!H41),"",'Ferramenta - Equipamento'!H41)</f>
        <v/>
      </c>
      <c r="F169" s="335" t="str">
        <f>IF(ISBLANK('Ferramenta - Equipamento'!J41),"",'Ferramenta - Equipamento'!J41)</f>
        <v/>
      </c>
      <c r="G169" s="383"/>
      <c r="H169" s="209"/>
      <c r="I169" s="210"/>
      <c r="J169" s="209"/>
      <c r="K169" s="211"/>
    </row>
    <row r="170" spans="2:11" x14ac:dyDescent="0.25">
      <c r="B170" s="332" t="str">
        <f>IF(ISBLANK('Ferramenta - Equipamento'!B42),"",'Ferramenta - Equipamento'!B42)</f>
        <v/>
      </c>
      <c r="C170" s="333" t="str">
        <f>IF(ISBLANK('Ferramenta - Equipamento'!C42),"",'Ferramenta - Equipamento'!C42)</f>
        <v/>
      </c>
      <c r="D170" s="333" t="str">
        <f>IF(ISBLANK('Ferramenta - Equipamento'!D42),"",'Ferramenta - Equipamento'!D42)</f>
        <v/>
      </c>
      <c r="E170" s="356" t="str">
        <f>IF(ISBLANK('Ferramenta - Equipamento'!H42),"",'Ferramenta - Equipamento'!H42)</f>
        <v/>
      </c>
      <c r="F170" s="335" t="str">
        <f>IF(ISBLANK('Ferramenta - Equipamento'!J42),"",'Ferramenta - Equipamento'!J42)</f>
        <v/>
      </c>
      <c r="G170" s="383"/>
      <c r="H170" s="209"/>
      <c r="I170" s="210"/>
      <c r="J170" s="209"/>
      <c r="K170" s="211"/>
    </row>
    <row r="171" spans="2:11" ht="16.5" thickBot="1" x14ac:dyDescent="0.3">
      <c r="B171" s="336" t="str">
        <f>IF(ISBLANK('Ferramenta - Equipamento'!B43),"",'Ferramenta - Equipamento'!B43)</f>
        <v/>
      </c>
      <c r="C171" s="337" t="str">
        <f>IF(ISBLANK('Ferramenta - Equipamento'!C43),"",'Ferramenta - Equipamento'!C43)</f>
        <v/>
      </c>
      <c r="D171" s="337" t="str">
        <f>IF(ISBLANK('Ferramenta - Equipamento'!D43),"",'Ferramenta - Equipamento'!D43)</f>
        <v/>
      </c>
      <c r="E171" s="363" t="str">
        <f>IF(ISBLANK('Ferramenta - Equipamento'!H43),"",'Ferramenta - Equipamento'!H43)</f>
        <v/>
      </c>
      <c r="F171" s="364" t="str">
        <f>IF(ISBLANK('Ferramenta - Equipamento'!J43),"",'Ferramenta - Equipamento'!J43)</f>
        <v/>
      </c>
      <c r="G171" s="384"/>
      <c r="H171" s="212"/>
      <c r="I171" s="213"/>
      <c r="J171" s="212"/>
      <c r="K171" s="214"/>
    </row>
    <row r="172" spans="2:11" ht="21.75" thickBot="1" x14ac:dyDescent="0.3">
      <c r="B172" s="764" t="s">
        <v>64</v>
      </c>
      <c r="C172" s="765"/>
      <c r="D172" s="765"/>
      <c r="E172" s="791">
        <f>SUM(E167:E171)</f>
        <v>0</v>
      </c>
      <c r="F172" s="792"/>
      <c r="G172" s="752" t="s">
        <v>64</v>
      </c>
      <c r="H172" s="753"/>
      <c r="I172" s="753"/>
      <c r="J172" s="753"/>
      <c r="K172" s="339">
        <f>SUM(K167:K171)</f>
        <v>0</v>
      </c>
    </row>
    <row r="173" spans="2:11" ht="21" thickBot="1" x14ac:dyDescent="0.3">
      <c r="B173" s="786" t="s">
        <v>31</v>
      </c>
      <c r="C173" s="787"/>
      <c r="D173" s="787"/>
      <c r="E173" s="787"/>
      <c r="F173" s="787"/>
      <c r="G173" s="787"/>
      <c r="H173" s="787"/>
      <c r="I173" s="787"/>
      <c r="J173" s="787"/>
      <c r="K173" s="788"/>
    </row>
    <row r="174" spans="2:11" x14ac:dyDescent="0.25">
      <c r="B174" s="762" t="s">
        <v>0</v>
      </c>
      <c r="C174" s="754" t="s">
        <v>94</v>
      </c>
      <c r="D174" s="754" t="s">
        <v>1</v>
      </c>
      <c r="E174" s="754" t="s">
        <v>95</v>
      </c>
      <c r="F174" s="768" t="s">
        <v>5</v>
      </c>
      <c r="G174" s="756" t="s">
        <v>89</v>
      </c>
      <c r="H174" s="757"/>
      <c r="I174" s="757"/>
      <c r="J174" s="757"/>
      <c r="K174" s="758"/>
    </row>
    <row r="175" spans="2:11" ht="30" x14ac:dyDescent="0.25">
      <c r="B175" s="763"/>
      <c r="C175" s="755"/>
      <c r="D175" s="755"/>
      <c r="E175" s="755"/>
      <c r="F175" s="769"/>
      <c r="G175" s="328" t="s">
        <v>96</v>
      </c>
      <c r="H175" s="329" t="s">
        <v>86</v>
      </c>
      <c r="I175" s="329" t="s">
        <v>97</v>
      </c>
      <c r="J175" s="329" t="s">
        <v>87</v>
      </c>
      <c r="K175" s="330" t="s">
        <v>88</v>
      </c>
    </row>
    <row r="176" spans="2:11" x14ac:dyDescent="0.25">
      <c r="B176" s="332" t="str">
        <f>IF(ISBLANK('Serviços Diversos '!B75),"",'Serviços Diversos '!B75)</f>
        <v/>
      </c>
      <c r="C176" s="333" t="str">
        <f>IF(ISBLANK('Serviços Diversos '!C75),"",'Serviços Diversos '!C75)</f>
        <v/>
      </c>
      <c r="D176" s="333" t="str">
        <f>IF(ISBLANK('Serviços Diversos '!D75),"",'Serviços Diversos '!D75)</f>
        <v/>
      </c>
      <c r="E176" s="356" t="str">
        <f>IF(ISBLANK('Serviços Diversos '!H75),"",'Serviços Diversos '!H75)</f>
        <v/>
      </c>
      <c r="F176" s="335" t="str">
        <f>IF(ISBLANK('Serviços Diversos '!J75),"",'Serviços Diversos '!J75)</f>
        <v/>
      </c>
      <c r="G176" s="391"/>
      <c r="H176" s="181"/>
      <c r="I176" s="193"/>
      <c r="J176" s="181"/>
      <c r="K176" s="182"/>
    </row>
    <row r="177" spans="2:11" x14ac:dyDescent="0.25">
      <c r="B177" s="332" t="str">
        <f>IF(ISBLANK('Serviços Diversos '!B76),"",'Serviços Diversos '!B76)</f>
        <v/>
      </c>
      <c r="C177" s="333" t="str">
        <f>IF(ISBLANK('Serviços Diversos '!C76),"",'Serviços Diversos '!C76)</f>
        <v/>
      </c>
      <c r="D177" s="372" t="str">
        <f>IF(ISBLANK('Serviços Diversos '!D76),"",'Serviços Diversos '!D76)</f>
        <v/>
      </c>
      <c r="E177" s="356" t="str">
        <f>IF(ISBLANK('Serviços Diversos '!H76),"",'Serviços Diversos '!H76)</f>
        <v/>
      </c>
      <c r="F177" s="335" t="str">
        <f>IF(ISBLANK('Serviços Diversos '!J76),"",'Serviços Diversos '!J76)</f>
        <v/>
      </c>
      <c r="G177" s="391"/>
      <c r="H177" s="181"/>
      <c r="I177" s="193"/>
      <c r="J177" s="181"/>
      <c r="K177" s="182"/>
    </row>
    <row r="178" spans="2:11" x14ac:dyDescent="0.25">
      <c r="B178" s="332" t="str">
        <f>IF(ISBLANK('Serviços Diversos '!B77),"",'Serviços Diversos '!B77)</f>
        <v/>
      </c>
      <c r="C178" s="333" t="str">
        <f>IF(ISBLANK('Serviços Diversos '!C77),"",'Serviços Diversos '!C77)</f>
        <v/>
      </c>
      <c r="D178" s="372" t="str">
        <f>IF(ISBLANK('Serviços Diversos '!D77),"",'Serviços Diversos '!D77)</f>
        <v/>
      </c>
      <c r="E178" s="356" t="str">
        <f>IF(ISBLANK('Serviços Diversos '!H77),"",'Serviços Diversos '!H77)</f>
        <v/>
      </c>
      <c r="F178" s="335" t="str">
        <f>IF(ISBLANK('Serviços Diversos '!J77),"",'Serviços Diversos '!J77)</f>
        <v/>
      </c>
      <c r="G178" s="383"/>
      <c r="H178" s="181"/>
      <c r="I178" s="193"/>
      <c r="J178" s="181"/>
      <c r="K178" s="182"/>
    </row>
    <row r="179" spans="2:11" x14ac:dyDescent="0.25">
      <c r="B179" s="332" t="str">
        <f>IF(ISBLANK('Serviços Diversos '!B78),"",'Serviços Diversos '!B78)</f>
        <v/>
      </c>
      <c r="C179" s="333" t="str">
        <f>IF(ISBLANK('Serviços Diversos '!C78),"",'Serviços Diversos '!C78)</f>
        <v/>
      </c>
      <c r="D179" s="333" t="str">
        <f>IF(ISBLANK('Serviços Diversos '!D78),"",'Serviços Diversos '!D78)</f>
        <v/>
      </c>
      <c r="E179" s="356" t="str">
        <f>IF(ISBLANK('Serviços Diversos '!H78),"",'Serviços Diversos '!H78)</f>
        <v/>
      </c>
      <c r="F179" s="335" t="str">
        <f>IF(ISBLANK('Serviços Diversos '!J78),"",'Serviços Diversos '!J78)</f>
        <v/>
      </c>
      <c r="G179" s="383"/>
      <c r="H179" s="181"/>
      <c r="I179" s="193"/>
      <c r="J179" s="181"/>
      <c r="K179" s="182"/>
    </row>
    <row r="180" spans="2:11" x14ac:dyDescent="0.25">
      <c r="B180" s="332" t="str">
        <f>IF(ISBLANK('Serviços Diversos '!B79),"",'Serviços Diversos '!B79)</f>
        <v/>
      </c>
      <c r="C180" s="333" t="str">
        <f>IF(ISBLANK('Serviços Diversos '!C79),"",'Serviços Diversos '!C79)</f>
        <v/>
      </c>
      <c r="D180" s="333" t="str">
        <f>IF(ISBLANK('Serviços Diversos '!D79),"",'Serviços Diversos '!D79)</f>
        <v/>
      </c>
      <c r="E180" s="356" t="str">
        <f>IF(ISBLANK('Serviços Diversos '!H79),"",'Serviços Diversos '!H79)</f>
        <v/>
      </c>
      <c r="F180" s="335" t="str">
        <f>IF(ISBLANK('Serviços Diversos '!J79),"",'Serviços Diversos '!J79)</f>
        <v/>
      </c>
      <c r="G180" s="383"/>
      <c r="H180" s="181"/>
      <c r="I180" s="193"/>
      <c r="J180" s="181"/>
      <c r="K180" s="182"/>
    </row>
    <row r="181" spans="2:11" ht="21.75" thickBot="1" x14ac:dyDescent="0.3">
      <c r="B181" s="764" t="s">
        <v>65</v>
      </c>
      <c r="C181" s="765"/>
      <c r="D181" s="765"/>
      <c r="E181" s="791">
        <f>SUM(E176:E180)</f>
        <v>0</v>
      </c>
      <c r="F181" s="792"/>
      <c r="G181" s="766" t="s">
        <v>65</v>
      </c>
      <c r="H181" s="767"/>
      <c r="I181" s="767"/>
      <c r="J181" s="767"/>
      <c r="K181" s="339">
        <f>SUM(K176:K180)</f>
        <v>0</v>
      </c>
    </row>
    <row r="182" spans="2:11" ht="21" thickBot="1" x14ac:dyDescent="0.3">
      <c r="B182" s="759" t="s">
        <v>32</v>
      </c>
      <c r="C182" s="760"/>
      <c r="D182" s="760"/>
      <c r="E182" s="760"/>
      <c r="F182" s="760"/>
      <c r="G182" s="760"/>
      <c r="H182" s="760"/>
      <c r="I182" s="760"/>
      <c r="J182" s="760"/>
      <c r="K182" s="761"/>
    </row>
    <row r="183" spans="2:11" x14ac:dyDescent="0.25">
      <c r="B183" s="762" t="s">
        <v>0</v>
      </c>
      <c r="C183" s="754" t="s">
        <v>94</v>
      </c>
      <c r="D183" s="754" t="s">
        <v>1</v>
      </c>
      <c r="E183" s="754" t="s">
        <v>95</v>
      </c>
      <c r="F183" s="768" t="s">
        <v>5</v>
      </c>
      <c r="G183" s="756" t="s">
        <v>89</v>
      </c>
      <c r="H183" s="757"/>
      <c r="I183" s="757"/>
      <c r="J183" s="757"/>
      <c r="K183" s="758"/>
    </row>
    <row r="184" spans="2:11" ht="30" x14ac:dyDescent="0.25">
      <c r="B184" s="763"/>
      <c r="C184" s="755"/>
      <c r="D184" s="755"/>
      <c r="E184" s="755"/>
      <c r="F184" s="769"/>
      <c r="G184" s="328" t="s">
        <v>96</v>
      </c>
      <c r="H184" s="329" t="s">
        <v>86</v>
      </c>
      <c r="I184" s="329" t="s">
        <v>97</v>
      </c>
      <c r="J184" s="329" t="s">
        <v>87</v>
      </c>
      <c r="K184" s="330" t="s">
        <v>88</v>
      </c>
    </row>
    <row r="185" spans="2:11" x14ac:dyDescent="0.25">
      <c r="B185" s="332" t="str">
        <f>IF(ISBLANK(Projetos!B33),"",Projetos!B33)</f>
        <v/>
      </c>
      <c r="C185" s="333" t="str">
        <f>IF(ISBLANK(Projetos!C33),"",Projetos!C33)</f>
        <v/>
      </c>
      <c r="D185" s="333" t="str">
        <f>IF(ISBLANK(Projetos!D33),"",Projetos!D33)</f>
        <v/>
      </c>
      <c r="E185" s="356" t="str">
        <f>IF(ISBLANK(Projetos!H33),"",Projetos!H33)</f>
        <v/>
      </c>
      <c r="F185" s="335" t="str">
        <f>IF(ISBLANK(Projetos!J33),"",Projetos!J33)</f>
        <v/>
      </c>
      <c r="G185" s="383"/>
      <c r="H185" s="209"/>
      <c r="I185" s="210"/>
      <c r="J185" s="209"/>
      <c r="K185" s="211"/>
    </row>
    <row r="186" spans="2:11" x14ac:dyDescent="0.25">
      <c r="B186" s="332" t="str">
        <f>IF(ISBLANK(Projetos!B34),"",Projetos!B34)</f>
        <v/>
      </c>
      <c r="C186" s="333" t="str">
        <f>IF(ISBLANK(Projetos!C34),"",Projetos!C34)</f>
        <v/>
      </c>
      <c r="D186" s="333" t="str">
        <f>IF(ISBLANK(Projetos!D34),"",Projetos!D34)</f>
        <v/>
      </c>
      <c r="E186" s="356" t="str">
        <f>IF(ISBLANK(Projetos!H34),"",Projetos!H34)</f>
        <v/>
      </c>
      <c r="F186" s="335" t="str">
        <f>IF(ISBLANK(Projetos!J34),"",Projetos!J34)</f>
        <v/>
      </c>
      <c r="G186" s="383"/>
      <c r="H186" s="209"/>
      <c r="I186" s="210"/>
      <c r="J186" s="209"/>
      <c r="K186" s="211"/>
    </row>
    <row r="187" spans="2:11" x14ac:dyDescent="0.25">
      <c r="B187" s="332" t="str">
        <f>IF(ISBLANK(Projetos!B35),"",Projetos!B35)</f>
        <v/>
      </c>
      <c r="C187" s="333" t="str">
        <f>IF(ISBLANK(Projetos!C35),"",Projetos!C35)</f>
        <v/>
      </c>
      <c r="D187" s="333" t="str">
        <f>IF(ISBLANK(Projetos!D35),"",Projetos!D35)</f>
        <v/>
      </c>
      <c r="E187" s="356" t="str">
        <f>IF(ISBLANK(Projetos!H35),"",Projetos!H35)</f>
        <v/>
      </c>
      <c r="F187" s="335" t="str">
        <f>IF(ISBLANK(Projetos!J35),"",Projetos!J35)</f>
        <v/>
      </c>
      <c r="G187" s="383"/>
      <c r="H187" s="209"/>
      <c r="I187" s="210"/>
      <c r="J187" s="209"/>
      <c r="K187" s="211"/>
    </row>
    <row r="188" spans="2:11" x14ac:dyDescent="0.25">
      <c r="B188" s="332" t="str">
        <f>IF(ISBLANK(Projetos!B36),"",Projetos!B36)</f>
        <v/>
      </c>
      <c r="C188" s="333" t="str">
        <f>IF(ISBLANK(Projetos!C36),"",Projetos!C36)</f>
        <v/>
      </c>
      <c r="D188" s="333" t="str">
        <f>IF(ISBLANK(Projetos!D36),"",Projetos!D36)</f>
        <v/>
      </c>
      <c r="E188" s="356" t="str">
        <f>IF(ISBLANK(Projetos!H36),"",Projetos!H36)</f>
        <v/>
      </c>
      <c r="F188" s="335" t="str">
        <f>IF(ISBLANK(Projetos!J36),"",Projetos!J36)</f>
        <v/>
      </c>
      <c r="G188" s="383"/>
      <c r="H188" s="209"/>
      <c r="I188" s="210"/>
      <c r="J188" s="209"/>
      <c r="K188" s="211"/>
    </row>
    <row r="189" spans="2:11" ht="16.5" thickBot="1" x14ac:dyDescent="0.3">
      <c r="B189" s="336" t="str">
        <f>IF(ISBLANK(Projetos!B37),"",Projetos!B37)</f>
        <v/>
      </c>
      <c r="C189" s="337" t="str">
        <f>IF(ISBLANK(Projetos!C37),"",Projetos!C37)</f>
        <v/>
      </c>
      <c r="D189" s="337" t="str">
        <f>IF(ISBLANK(Projetos!D37),"",Projetos!D37)</f>
        <v/>
      </c>
      <c r="E189" s="363" t="str">
        <f>IF(ISBLANK(Projetos!H37),"",Projetos!H37)</f>
        <v/>
      </c>
      <c r="F189" s="364" t="str">
        <f>IF(ISBLANK(Projetos!J37),"",Projetos!J37)</f>
        <v/>
      </c>
      <c r="G189" s="384"/>
      <c r="H189" s="212"/>
      <c r="I189" s="213"/>
      <c r="J189" s="212"/>
      <c r="K189" s="214"/>
    </row>
    <row r="190" spans="2:11" ht="21.75" thickBot="1" x14ac:dyDescent="0.3">
      <c r="B190" s="764" t="s">
        <v>66</v>
      </c>
      <c r="C190" s="765"/>
      <c r="D190" s="765"/>
      <c r="E190" s="791">
        <f>SUM(E185:E189)</f>
        <v>0</v>
      </c>
      <c r="F190" s="792"/>
      <c r="G190" s="752" t="s">
        <v>66</v>
      </c>
      <c r="H190" s="753"/>
      <c r="I190" s="753"/>
      <c r="J190" s="753"/>
      <c r="K190" s="339">
        <f>SUM(K185:K189)</f>
        <v>0</v>
      </c>
    </row>
    <row r="191" spans="2:11" ht="21" thickBot="1" x14ac:dyDescent="0.3">
      <c r="B191" s="759" t="s">
        <v>67</v>
      </c>
      <c r="C191" s="760"/>
      <c r="D191" s="760"/>
      <c r="E191" s="760"/>
      <c r="F191" s="760"/>
      <c r="G191" s="760"/>
      <c r="H191" s="760"/>
      <c r="I191" s="760"/>
      <c r="J191" s="760"/>
      <c r="K191" s="761"/>
    </row>
    <row r="192" spans="2:11" x14ac:dyDescent="0.25">
      <c r="B192" s="762" t="s">
        <v>0</v>
      </c>
      <c r="C192" s="754" t="s">
        <v>94</v>
      </c>
      <c r="D192" s="754" t="s">
        <v>1</v>
      </c>
      <c r="E192" s="754" t="s">
        <v>95</v>
      </c>
      <c r="F192" s="768" t="s">
        <v>5</v>
      </c>
      <c r="G192" s="756" t="s">
        <v>89</v>
      </c>
      <c r="H192" s="757"/>
      <c r="I192" s="757"/>
      <c r="J192" s="757"/>
      <c r="K192" s="758"/>
    </row>
    <row r="193" spans="2:11" ht="30" x14ac:dyDescent="0.25">
      <c r="B193" s="763"/>
      <c r="C193" s="755"/>
      <c r="D193" s="755"/>
      <c r="E193" s="755"/>
      <c r="F193" s="769"/>
      <c r="G193" s="328" t="s">
        <v>96</v>
      </c>
      <c r="H193" s="329" t="s">
        <v>86</v>
      </c>
      <c r="I193" s="329" t="s">
        <v>97</v>
      </c>
      <c r="J193" s="329" t="s">
        <v>87</v>
      </c>
      <c r="K193" s="330" t="s">
        <v>88</v>
      </c>
    </row>
    <row r="194" spans="2:11" x14ac:dyDescent="0.25">
      <c r="B194" s="332" t="str">
        <f>IF(ISBLANK('Capacitação Pós'!B60),"",'Capacitação Pós'!B60)</f>
        <v/>
      </c>
      <c r="C194" s="333" t="str">
        <f>IF(ISBLANK('Capacitação Pós'!C60),"",'Capacitação Pós'!C60)</f>
        <v/>
      </c>
      <c r="D194" s="333" t="str">
        <f>IF(ISBLANK('Capacitação Pós'!D60),"",'Capacitação Pós'!D60)</f>
        <v/>
      </c>
      <c r="E194" s="356" t="str">
        <f>IF(ISBLANK('Capacitação Pós'!H60),"",'Capacitação Pós'!H60)</f>
        <v/>
      </c>
      <c r="F194" s="335" t="str">
        <f>IF(ISBLANK('Capacitação Pós'!J60),"",'Capacitação Pós'!J60)</f>
        <v/>
      </c>
      <c r="G194" s="383"/>
      <c r="H194" s="181"/>
      <c r="I194" s="193"/>
      <c r="J194" s="181"/>
      <c r="K194" s="182"/>
    </row>
    <row r="195" spans="2:11" x14ac:dyDescent="0.25">
      <c r="B195" s="332" t="str">
        <f>IF(ISBLANK('Capacitação Pós'!B61),"",'Capacitação Pós'!B61)</f>
        <v/>
      </c>
      <c r="C195" s="333" t="str">
        <f>IF(ISBLANK('Capacitação Pós'!C61),"",'Capacitação Pós'!C61)</f>
        <v/>
      </c>
      <c r="D195" s="333" t="str">
        <f>IF(ISBLANK('Capacitação Pós'!D61),"",'Capacitação Pós'!D61)</f>
        <v/>
      </c>
      <c r="E195" s="356" t="str">
        <f>IF(ISBLANK('Capacitação Pós'!H61),"",'Capacitação Pós'!H61)</f>
        <v/>
      </c>
      <c r="F195" s="335" t="str">
        <f>IF(ISBLANK('Capacitação Pós'!J61),"",'Capacitação Pós'!J61)</f>
        <v/>
      </c>
      <c r="G195" s="383"/>
      <c r="H195" s="181"/>
      <c r="I195" s="193"/>
      <c r="J195" s="181"/>
      <c r="K195" s="182"/>
    </row>
    <row r="196" spans="2:11" x14ac:dyDescent="0.25">
      <c r="B196" s="332" t="str">
        <f>IF(ISBLANK('Capacitação Pós'!B62),"",'Capacitação Pós'!B62)</f>
        <v/>
      </c>
      <c r="C196" s="333" t="str">
        <f>IF(ISBLANK('Capacitação Pós'!C62),"",'Capacitação Pós'!C62)</f>
        <v/>
      </c>
      <c r="D196" s="333" t="str">
        <f>IF(ISBLANK('Capacitação Pós'!D62),"",'Capacitação Pós'!D62)</f>
        <v/>
      </c>
      <c r="E196" s="356" t="str">
        <f>IF(ISBLANK('Capacitação Pós'!H62),"",'Capacitação Pós'!H62)</f>
        <v/>
      </c>
      <c r="F196" s="335" t="str">
        <f>IF(ISBLANK('Capacitação Pós'!J62),"",'Capacitação Pós'!J62)</f>
        <v/>
      </c>
      <c r="G196" s="383"/>
      <c r="H196" s="181"/>
      <c r="I196" s="193"/>
      <c r="J196" s="181"/>
      <c r="K196" s="182"/>
    </row>
    <row r="197" spans="2:11" x14ac:dyDescent="0.25">
      <c r="B197" s="332" t="str">
        <f>IF(ISBLANK('Capacitação Pós'!B63),"",'Capacitação Pós'!B63)</f>
        <v/>
      </c>
      <c r="C197" s="333" t="str">
        <f>IF(ISBLANK('Capacitação Pós'!C63),"",'Capacitação Pós'!C63)</f>
        <v/>
      </c>
      <c r="D197" s="333" t="str">
        <f>IF(ISBLANK('Capacitação Pós'!D63),"",'Capacitação Pós'!D63)</f>
        <v/>
      </c>
      <c r="E197" s="356" t="str">
        <f>IF(ISBLANK('Capacitação Pós'!H63),"",'Capacitação Pós'!H63)</f>
        <v/>
      </c>
      <c r="F197" s="335" t="str">
        <f>IF(ISBLANK('Capacitação Pós'!J63),"",'Capacitação Pós'!J63)</f>
        <v/>
      </c>
      <c r="G197" s="383"/>
      <c r="H197" s="181"/>
      <c r="I197" s="193"/>
      <c r="J197" s="181"/>
      <c r="K197" s="182"/>
    </row>
    <row r="198" spans="2:11" x14ac:dyDescent="0.25">
      <c r="B198" s="332" t="str">
        <f>IF(ISBLANK('Capacitação Pós'!B64),"",'Capacitação Pós'!B64)</f>
        <v/>
      </c>
      <c r="C198" s="333" t="str">
        <f>IF(ISBLANK('Capacitação Pós'!C64),"",'Capacitação Pós'!C64)</f>
        <v/>
      </c>
      <c r="D198" s="333" t="str">
        <f>IF(ISBLANK('Capacitação Pós'!D64),"",'Capacitação Pós'!D64)</f>
        <v/>
      </c>
      <c r="E198" s="356" t="str">
        <f>IF(ISBLANK('Capacitação Pós'!H64),"",'Capacitação Pós'!H64)</f>
        <v/>
      </c>
      <c r="F198" s="335" t="str">
        <f>IF(ISBLANK('Capacitação Pós'!J64),"",'Capacitação Pós'!J64)</f>
        <v/>
      </c>
      <c r="G198" s="383"/>
      <c r="H198" s="181"/>
      <c r="I198" s="193"/>
      <c r="J198" s="181"/>
      <c r="K198" s="182"/>
    </row>
    <row r="199" spans="2:11" x14ac:dyDescent="0.25">
      <c r="B199" s="332" t="str">
        <f>IF(ISBLANK('Capacitação Pós'!B65),"",'Capacitação Pós'!B65)</f>
        <v/>
      </c>
      <c r="C199" s="333" t="str">
        <f>IF(ISBLANK('Capacitação Pós'!C65),"",'Capacitação Pós'!C65)</f>
        <v/>
      </c>
      <c r="D199" s="333" t="str">
        <f>IF(ISBLANK('Capacitação Pós'!D65),"",'Capacitação Pós'!D65)</f>
        <v/>
      </c>
      <c r="E199" s="356" t="str">
        <f>IF(ISBLANK('Capacitação Pós'!H65),"",'Capacitação Pós'!H65)</f>
        <v/>
      </c>
      <c r="F199" s="335" t="str">
        <f>IF(ISBLANK('Capacitação Pós'!J65),"",'Capacitação Pós'!J65)</f>
        <v/>
      </c>
      <c r="G199" s="383"/>
      <c r="H199" s="181"/>
      <c r="I199" s="193"/>
      <c r="J199" s="181"/>
      <c r="K199" s="182"/>
    </row>
    <row r="200" spans="2:11" x14ac:dyDescent="0.25">
      <c r="B200" s="332" t="str">
        <f>IF(ISBLANK('Capacitação Pós'!B66),"",'Capacitação Pós'!B66)</f>
        <v/>
      </c>
      <c r="C200" s="333" t="str">
        <f>IF(ISBLANK('Capacitação Pós'!C66),"",'Capacitação Pós'!C66)</f>
        <v/>
      </c>
      <c r="D200" s="333" t="str">
        <f>IF(ISBLANK('Capacitação Pós'!D66),"",'Capacitação Pós'!D66)</f>
        <v/>
      </c>
      <c r="E200" s="356" t="str">
        <f>IF(ISBLANK('Capacitação Pós'!H66),"",'Capacitação Pós'!H66)</f>
        <v/>
      </c>
      <c r="F200" s="335" t="str">
        <f>IF(ISBLANK('Capacitação Pós'!J66),"",'Capacitação Pós'!J66)</f>
        <v/>
      </c>
      <c r="G200" s="383"/>
      <c r="H200" s="181"/>
      <c r="I200" s="193"/>
      <c r="J200" s="181"/>
      <c r="K200" s="182"/>
    </row>
    <row r="201" spans="2:11" x14ac:dyDescent="0.25">
      <c r="B201" s="332" t="str">
        <f>IF(ISBLANK('Capacitação Pós'!B67),"",'Capacitação Pós'!B67)</f>
        <v/>
      </c>
      <c r="C201" s="333" t="str">
        <f>IF(ISBLANK('Capacitação Pós'!C67),"",'Capacitação Pós'!C67)</f>
        <v/>
      </c>
      <c r="D201" s="333" t="str">
        <f>IF(ISBLANK('Capacitação Pós'!D67),"",'Capacitação Pós'!D67)</f>
        <v/>
      </c>
      <c r="E201" s="356" t="str">
        <f>IF(ISBLANK('Capacitação Pós'!H67),"",'Capacitação Pós'!H67)</f>
        <v/>
      </c>
      <c r="F201" s="335" t="str">
        <f>IF(ISBLANK('Capacitação Pós'!J67),"",'Capacitação Pós'!J67)</f>
        <v/>
      </c>
      <c r="G201" s="383"/>
      <c r="H201" s="181"/>
      <c r="I201" s="193"/>
      <c r="J201" s="181"/>
      <c r="K201" s="182"/>
    </row>
    <row r="202" spans="2:11" x14ac:dyDescent="0.25">
      <c r="B202" s="357" t="str">
        <f>IF(ISBLANK('Capacitação Pós'!B68),"",'Capacitação Pós'!B68)</f>
        <v/>
      </c>
      <c r="C202" s="358" t="str">
        <f>IF(ISBLANK('Capacitação Pós'!C68),"",'Capacitação Pós'!C68)</f>
        <v/>
      </c>
      <c r="D202" s="358" t="str">
        <f>IF(ISBLANK('Capacitação Pós'!D68),"",'Capacitação Pós'!D68)</f>
        <v/>
      </c>
      <c r="E202" s="360" t="str">
        <f>IF(ISBLANK('Capacitação Pós'!H68),"",'Capacitação Pós'!H68)</f>
        <v/>
      </c>
      <c r="F202" s="361" t="str">
        <f>IF(ISBLANK('Capacitação Pós'!J68),"",'Capacitação Pós'!J68)</f>
        <v/>
      </c>
      <c r="G202" s="383"/>
      <c r="H202" s="181"/>
      <c r="I202" s="193"/>
      <c r="J202" s="181"/>
      <c r="K202" s="182"/>
    </row>
    <row r="203" spans="2:11" ht="16.5" thickBot="1" x14ac:dyDescent="0.3">
      <c r="B203" s="336" t="str">
        <f>IF(ISBLANK('Capacitação Pós'!B69),"",'Capacitação Pós'!B69)</f>
        <v/>
      </c>
      <c r="C203" s="337" t="str">
        <f>IF(ISBLANK('Capacitação Pós'!C69),"",'Capacitação Pós'!C69)</f>
        <v/>
      </c>
      <c r="D203" s="337" t="str">
        <f>IF(ISBLANK('Capacitação Pós'!D69),"",'Capacitação Pós'!D69)</f>
        <v/>
      </c>
      <c r="E203" s="363" t="str">
        <f>IF(ISBLANK('Capacitação Pós'!H69),"",'Capacitação Pós'!H69)</f>
        <v/>
      </c>
      <c r="F203" s="364" t="str">
        <f>IF(ISBLANK('Capacitação Pós'!J69),"",'Capacitação Pós'!J69)</f>
        <v/>
      </c>
      <c r="G203" s="384"/>
      <c r="H203" s="183"/>
      <c r="I203" s="185"/>
      <c r="J203" s="183"/>
      <c r="K203" s="184"/>
    </row>
    <row r="204" spans="2:11" ht="21.75" thickBot="1" x14ac:dyDescent="0.3">
      <c r="B204" s="764" t="s">
        <v>68</v>
      </c>
      <c r="C204" s="765"/>
      <c r="D204" s="765"/>
      <c r="E204" s="791">
        <f>SUM(E194:E203)</f>
        <v>0</v>
      </c>
      <c r="F204" s="792"/>
      <c r="G204" s="752" t="s">
        <v>68</v>
      </c>
      <c r="H204" s="753"/>
      <c r="I204" s="753"/>
      <c r="J204" s="753"/>
      <c r="K204" s="339">
        <f>SUM(K194:K203)</f>
        <v>0</v>
      </c>
    </row>
    <row r="205" spans="2:11" ht="21" thickBot="1" x14ac:dyDescent="0.3">
      <c r="B205" s="759" t="s">
        <v>33</v>
      </c>
      <c r="C205" s="760"/>
      <c r="D205" s="760"/>
      <c r="E205" s="760"/>
      <c r="F205" s="760"/>
      <c r="G205" s="760"/>
      <c r="H205" s="760"/>
      <c r="I205" s="760"/>
      <c r="J205" s="760"/>
      <c r="K205" s="761"/>
    </row>
    <row r="206" spans="2:11" x14ac:dyDescent="0.25">
      <c r="B206" s="762" t="s">
        <v>0</v>
      </c>
      <c r="C206" s="754" t="s">
        <v>94</v>
      </c>
      <c r="D206" s="754" t="s">
        <v>1</v>
      </c>
      <c r="E206" s="754" t="s">
        <v>95</v>
      </c>
      <c r="F206" s="768" t="s">
        <v>5</v>
      </c>
      <c r="G206" s="756" t="s">
        <v>89</v>
      </c>
      <c r="H206" s="757"/>
      <c r="I206" s="757"/>
      <c r="J206" s="757"/>
      <c r="K206" s="758"/>
    </row>
    <row r="207" spans="2:11" ht="30" x14ac:dyDescent="0.25">
      <c r="B207" s="763"/>
      <c r="C207" s="755"/>
      <c r="D207" s="755"/>
      <c r="E207" s="755"/>
      <c r="F207" s="769"/>
      <c r="G207" s="328" t="s">
        <v>96</v>
      </c>
      <c r="H207" s="329" t="s">
        <v>86</v>
      </c>
      <c r="I207" s="329" t="s">
        <v>97</v>
      </c>
      <c r="J207" s="329" t="s">
        <v>87</v>
      </c>
      <c r="K207" s="330" t="s">
        <v>88</v>
      </c>
    </row>
    <row r="208" spans="2:11" x14ac:dyDescent="0.25">
      <c r="B208" s="332" t="str">
        <f>IF(ISBLANK(Capacitação!B105),"",Capacitação!B105)</f>
        <v/>
      </c>
      <c r="C208" s="333" t="str">
        <f>IF(ISBLANK(Capacitação!C105),"",Capacitação!C105)</f>
        <v/>
      </c>
      <c r="D208" s="333" t="str">
        <f>IF(ISBLANK(Capacitação!D105),"",Capacitação!D105)</f>
        <v/>
      </c>
      <c r="E208" s="376" t="str">
        <f>IF(ISBLANK(Capacitação!H105),"",Capacitação!H105)</f>
        <v/>
      </c>
      <c r="F208" s="335" t="str">
        <f>IF(ISBLANK(Capacitação!J105),"",Capacitação!J105)</f>
        <v/>
      </c>
      <c r="G208" s="383"/>
      <c r="H208" s="209"/>
      <c r="I208" s="210"/>
      <c r="J208" s="209"/>
      <c r="K208" s="211"/>
    </row>
    <row r="209" spans="2:11" x14ac:dyDescent="0.25">
      <c r="B209" s="332" t="str">
        <f>IF(ISBLANK(Capacitação!B106),"",Capacitação!B106)</f>
        <v/>
      </c>
      <c r="C209" s="333" t="str">
        <f>IF(ISBLANK(Capacitação!C106),"",Capacitação!C106)</f>
        <v/>
      </c>
      <c r="D209" s="333" t="str">
        <f>IF(ISBLANK(Capacitação!D106),"",Capacitação!D106)</f>
        <v/>
      </c>
      <c r="E209" s="376" t="str">
        <f>IF(ISBLANK(Capacitação!H106),"",Capacitação!H106)</f>
        <v/>
      </c>
      <c r="F209" s="335" t="str">
        <f>IF(ISBLANK(Capacitação!J106),"",Capacitação!J106)</f>
        <v/>
      </c>
      <c r="G209" s="383"/>
      <c r="H209" s="209"/>
      <c r="I209" s="210"/>
      <c r="J209" s="209"/>
      <c r="K209" s="211"/>
    </row>
    <row r="210" spans="2:11" x14ac:dyDescent="0.25">
      <c r="B210" s="332" t="str">
        <f>IF(ISBLANK(Capacitação!B107),"",Capacitação!B107)</f>
        <v/>
      </c>
      <c r="C210" s="333" t="str">
        <f>IF(ISBLANK(Capacitação!C107),"",Capacitação!C107)</f>
        <v/>
      </c>
      <c r="D210" s="333" t="str">
        <f>IF(ISBLANK(Capacitação!D107),"",Capacitação!D107)</f>
        <v/>
      </c>
      <c r="E210" s="376" t="str">
        <f>IF(ISBLANK(Capacitação!H107),"",Capacitação!H107)</f>
        <v/>
      </c>
      <c r="F210" s="335" t="str">
        <f>IF(ISBLANK(Capacitação!J107),"",Capacitação!J107)</f>
        <v/>
      </c>
      <c r="G210" s="383"/>
      <c r="H210" s="209"/>
      <c r="I210" s="210"/>
      <c r="J210" s="209"/>
      <c r="K210" s="211"/>
    </row>
    <row r="211" spans="2:11" x14ac:dyDescent="0.25">
      <c r="B211" s="332" t="str">
        <f>IF(ISBLANK(Capacitação!B108),"",Capacitação!B108)</f>
        <v/>
      </c>
      <c r="C211" s="333" t="str">
        <f>IF(ISBLANK(Capacitação!C108),"",Capacitação!C108)</f>
        <v/>
      </c>
      <c r="D211" s="333" t="str">
        <f>IF(ISBLANK(Capacitação!D108),"",Capacitação!D108)</f>
        <v/>
      </c>
      <c r="E211" s="376" t="str">
        <f>IF(ISBLANK(Capacitação!H108),"",Capacitação!H108)</f>
        <v/>
      </c>
      <c r="F211" s="335" t="str">
        <f>IF(ISBLANK(Capacitação!J108),"",Capacitação!J108)</f>
        <v/>
      </c>
      <c r="G211" s="383"/>
      <c r="H211" s="209"/>
      <c r="I211" s="210"/>
      <c r="J211" s="209"/>
      <c r="K211" s="211"/>
    </row>
    <row r="212" spans="2:11" ht="16.5" thickBot="1" x14ac:dyDescent="0.3">
      <c r="B212" s="336" t="str">
        <f>IF(ISBLANK(Capacitação!B109),"",Capacitação!B109)</f>
        <v/>
      </c>
      <c r="C212" s="337" t="str">
        <f>IF(ISBLANK(Capacitação!C109),"",Capacitação!C109)</f>
        <v/>
      </c>
      <c r="D212" s="337" t="str">
        <f>IF(ISBLANK(Capacitação!D109),"",Capacitação!D109)</f>
        <v/>
      </c>
      <c r="E212" s="377" t="str">
        <f>IF(ISBLANK(Capacitação!H109),"",Capacitação!H109)</f>
        <v/>
      </c>
      <c r="F212" s="364" t="str">
        <f>IF(ISBLANK(Capacitação!J109),"",Capacitação!J109)</f>
        <v/>
      </c>
      <c r="G212" s="384"/>
      <c r="H212" s="212"/>
      <c r="I212" s="213"/>
      <c r="J212" s="212"/>
      <c r="K212" s="214"/>
    </row>
    <row r="213" spans="2:11" ht="21.75" thickBot="1" x14ac:dyDescent="0.3">
      <c r="B213" s="789" t="s">
        <v>69</v>
      </c>
      <c r="C213" s="790"/>
      <c r="D213" s="790"/>
      <c r="E213" s="805">
        <f>SUM(E208:E212)</f>
        <v>0</v>
      </c>
      <c r="F213" s="806"/>
      <c r="G213" s="752" t="s">
        <v>69</v>
      </c>
      <c r="H213" s="753"/>
      <c r="I213" s="753"/>
      <c r="J213" s="753"/>
      <c r="K213" s="339">
        <f>SUM(K208:K212)</f>
        <v>0</v>
      </c>
    </row>
    <row r="214" spans="2:11" ht="21" thickBot="1" x14ac:dyDescent="0.3">
      <c r="B214" s="759" t="s">
        <v>34</v>
      </c>
      <c r="C214" s="760"/>
      <c r="D214" s="760"/>
      <c r="E214" s="760"/>
      <c r="F214" s="760"/>
      <c r="G214" s="760"/>
      <c r="H214" s="760"/>
      <c r="I214" s="760"/>
      <c r="J214" s="760"/>
      <c r="K214" s="761"/>
    </row>
    <row r="215" spans="2:11" x14ac:dyDescent="0.25">
      <c r="B215" s="762" t="s">
        <v>0</v>
      </c>
      <c r="C215" s="754" t="s">
        <v>94</v>
      </c>
      <c r="D215" s="754" t="s">
        <v>1</v>
      </c>
      <c r="E215" s="754" t="s">
        <v>95</v>
      </c>
      <c r="F215" s="768" t="s">
        <v>5</v>
      </c>
      <c r="G215" s="756" t="s">
        <v>89</v>
      </c>
      <c r="H215" s="757"/>
      <c r="I215" s="757"/>
      <c r="J215" s="757"/>
      <c r="K215" s="758"/>
    </row>
    <row r="216" spans="2:11" ht="30" x14ac:dyDescent="0.25">
      <c r="B216" s="763"/>
      <c r="C216" s="755"/>
      <c r="D216" s="755"/>
      <c r="E216" s="755"/>
      <c r="F216" s="769"/>
      <c r="G216" s="328" t="s">
        <v>96</v>
      </c>
      <c r="H216" s="329" t="s">
        <v>86</v>
      </c>
      <c r="I216" s="329" t="s">
        <v>97</v>
      </c>
      <c r="J216" s="329" t="s">
        <v>87</v>
      </c>
      <c r="K216" s="330" t="s">
        <v>88</v>
      </c>
    </row>
    <row r="217" spans="2:11" x14ac:dyDescent="0.25">
      <c r="B217" s="332" t="str">
        <f>IF(ISBLANK(Obras!B41),"",Obras!B41)</f>
        <v/>
      </c>
      <c r="C217" s="395" t="str">
        <f>IF(ISBLANK(Obras!C41),"",Obras!C41)</f>
        <v/>
      </c>
      <c r="D217" s="333" t="str">
        <f>IF(ISBLANK(Obras!D41),"",Obras!D41)</f>
        <v/>
      </c>
      <c r="E217" s="373" t="str">
        <f>IF(ISBLANK(Obras!H41),"",Obras!H41)</f>
        <v/>
      </c>
      <c r="F217" s="335" t="str">
        <f>IF(ISBLANK(Obras!J41),"",Obras!J41)</f>
        <v/>
      </c>
      <c r="G217" s="383"/>
      <c r="H217" s="209"/>
      <c r="I217" s="210"/>
      <c r="J217" s="209"/>
      <c r="K217" s="211"/>
    </row>
    <row r="218" spans="2:11" x14ac:dyDescent="0.25">
      <c r="B218" s="357" t="str">
        <f>IF(ISBLANK(Obras!B42),"",Obras!B42)</f>
        <v/>
      </c>
      <c r="C218" s="378" t="str">
        <f>IF(ISBLANK(Obras!C42),"",Obras!C42)</f>
        <v/>
      </c>
      <c r="D218" s="358" t="str">
        <f>IF(ISBLANK(Obras!D42),"",Obras!D42)</f>
        <v/>
      </c>
      <c r="E218" s="379" t="str">
        <f>IF(ISBLANK(Obras!H42),"",Obras!H42)</f>
        <v/>
      </c>
      <c r="F218" s="361" t="str">
        <f>IF(ISBLANK(Obras!J42),"",Obras!J42)</f>
        <v/>
      </c>
      <c r="G218" s="383"/>
      <c r="H218" s="209"/>
      <c r="I218" s="210"/>
      <c r="J218" s="209"/>
      <c r="K218" s="211"/>
    </row>
    <row r="219" spans="2:11" x14ac:dyDescent="0.25">
      <c r="B219" s="357" t="str">
        <f>IF(ISBLANK(Obras!B43),"",Obras!B43)</f>
        <v/>
      </c>
      <c r="C219" s="378" t="str">
        <f>IF(ISBLANK(Obras!C43),"",Obras!C43)</f>
        <v/>
      </c>
      <c r="D219" s="358" t="str">
        <f>IF(ISBLANK(Obras!D43),"",Obras!D43)</f>
        <v/>
      </c>
      <c r="E219" s="379" t="str">
        <f>IF(ISBLANK(Obras!H43),"",Obras!H43)</f>
        <v/>
      </c>
      <c r="F219" s="361" t="str">
        <f>IF(ISBLANK(Obras!J43),"",Obras!J43)</f>
        <v/>
      </c>
      <c r="G219" s="383"/>
      <c r="H219" s="209"/>
      <c r="I219" s="210"/>
      <c r="J219" s="209"/>
      <c r="K219" s="211"/>
    </row>
    <row r="220" spans="2:11" x14ac:dyDescent="0.25">
      <c r="B220" s="357" t="str">
        <f>IF(ISBLANK(Obras!B44),"",Obras!B44)</f>
        <v/>
      </c>
      <c r="C220" s="378" t="str">
        <f>IF(ISBLANK(Obras!C44),"",Obras!C44)</f>
        <v/>
      </c>
      <c r="D220" s="358" t="str">
        <f>IF(ISBLANK(Obras!D44),"",Obras!D44)</f>
        <v/>
      </c>
      <c r="E220" s="379" t="str">
        <f>IF(ISBLANK(Obras!H44),"",Obras!H44)</f>
        <v/>
      </c>
      <c r="F220" s="361" t="str">
        <f>IF(ISBLANK(Obras!J44),"",Obras!J44)</f>
        <v/>
      </c>
      <c r="G220" s="383"/>
      <c r="H220" s="209"/>
      <c r="I220" s="210"/>
      <c r="J220" s="209"/>
      <c r="K220" s="211"/>
    </row>
    <row r="221" spans="2:11" ht="16.5" thickBot="1" x14ac:dyDescent="0.3">
      <c r="B221" s="336" t="str">
        <f>IF(ISBLANK(Obras!B45),"",Obras!B45)</f>
        <v/>
      </c>
      <c r="C221" s="381" t="str">
        <f>IF(ISBLANK(Obras!C45),"",Obras!C45)</f>
        <v/>
      </c>
      <c r="D221" s="337" t="str">
        <f>IF(ISBLANK(Obras!D45),"",Obras!D45)</f>
        <v/>
      </c>
      <c r="E221" s="382" t="str">
        <f>IF(ISBLANK(Obras!H45),"",Obras!H45)</f>
        <v/>
      </c>
      <c r="F221" s="364" t="str">
        <f>IF(ISBLANK(Obras!J45),"",Obras!J45)</f>
        <v/>
      </c>
      <c r="G221" s="384"/>
      <c r="H221" s="212"/>
      <c r="I221" s="213"/>
      <c r="J221" s="212"/>
      <c r="K221" s="214"/>
    </row>
    <row r="222" spans="2:11" ht="21.75" thickBot="1" x14ac:dyDescent="0.3">
      <c r="B222" s="764" t="s">
        <v>70</v>
      </c>
      <c r="C222" s="765"/>
      <c r="D222" s="765"/>
      <c r="E222" s="791">
        <f>SUM(E217:E221)</f>
        <v>0</v>
      </c>
      <c r="F222" s="792"/>
      <c r="G222" s="752" t="s">
        <v>70</v>
      </c>
      <c r="H222" s="753"/>
      <c r="I222" s="753"/>
      <c r="J222" s="753"/>
      <c r="K222" s="339">
        <f>SUM(K217:K221)</f>
        <v>0</v>
      </c>
    </row>
    <row r="223" spans="2:11" ht="21" thickBot="1" x14ac:dyDescent="0.3">
      <c r="B223" s="759" t="s">
        <v>35</v>
      </c>
      <c r="C223" s="760"/>
      <c r="D223" s="760"/>
      <c r="E223" s="760"/>
      <c r="F223" s="760"/>
      <c r="G223" s="760"/>
      <c r="H223" s="760"/>
      <c r="I223" s="760"/>
      <c r="J223" s="760"/>
      <c r="K223" s="761"/>
    </row>
    <row r="224" spans="2:11" x14ac:dyDescent="0.25">
      <c r="B224" s="762" t="s">
        <v>0</v>
      </c>
      <c r="C224" s="754" t="s">
        <v>94</v>
      </c>
      <c r="D224" s="754" t="s">
        <v>1</v>
      </c>
      <c r="E224" s="754" t="s">
        <v>95</v>
      </c>
      <c r="F224" s="768" t="s">
        <v>5</v>
      </c>
      <c r="G224" s="756" t="s">
        <v>89</v>
      </c>
      <c r="H224" s="757"/>
      <c r="I224" s="757"/>
      <c r="J224" s="757"/>
      <c r="K224" s="758"/>
    </row>
    <row r="225" spans="2:11" ht="30" x14ac:dyDescent="0.25">
      <c r="B225" s="763"/>
      <c r="C225" s="755"/>
      <c r="D225" s="755"/>
      <c r="E225" s="755"/>
      <c r="F225" s="769"/>
      <c r="G225" s="328" t="s">
        <v>96</v>
      </c>
      <c r="H225" s="329" t="s">
        <v>86</v>
      </c>
      <c r="I225" s="329" t="s">
        <v>97</v>
      </c>
      <c r="J225" s="329" t="s">
        <v>87</v>
      </c>
      <c r="K225" s="330" t="s">
        <v>88</v>
      </c>
    </row>
    <row r="226" spans="2:11" x14ac:dyDescent="0.25">
      <c r="B226" s="332" t="str">
        <f>IF(ISBLANK('Serviço Público'!B33),"",'Serviço Público'!B33)</f>
        <v/>
      </c>
      <c r="C226" s="333" t="str">
        <f>IF(ISBLANK('Serviço Público'!C33),"",'Serviço Público'!C33)</f>
        <v/>
      </c>
      <c r="D226" s="333" t="str">
        <f>IF(ISBLANK('Serviço Público'!D33),"",'Serviço Público'!D33)</f>
        <v/>
      </c>
      <c r="E226" s="356" t="str">
        <f>IF(ISBLANK('Serviço Público'!H33),"",'Serviço Público'!H33)</f>
        <v/>
      </c>
      <c r="F226" s="335" t="str">
        <f>IF(ISBLANK('Serviço Público'!J33),"",'Serviço Público'!J33)</f>
        <v/>
      </c>
      <c r="G226" s="383"/>
      <c r="H226" s="209"/>
      <c r="I226" s="210"/>
      <c r="J226" s="209"/>
      <c r="K226" s="211"/>
    </row>
    <row r="227" spans="2:11" x14ac:dyDescent="0.25">
      <c r="B227" s="332" t="str">
        <f>IF(ISBLANK('Serviço Público'!B34),"",'Serviço Público'!B34)</f>
        <v/>
      </c>
      <c r="C227" s="333" t="str">
        <f>IF(ISBLANK('Serviço Público'!C34),"",'Serviço Público'!C34)</f>
        <v/>
      </c>
      <c r="D227" s="333" t="str">
        <f>IF(ISBLANK('Serviço Público'!D34),"",'Serviço Público'!D34)</f>
        <v/>
      </c>
      <c r="E227" s="356" t="str">
        <f>IF(ISBLANK('Serviço Público'!H34),"",'Serviço Público'!H34)</f>
        <v/>
      </c>
      <c r="F227" s="335" t="str">
        <f>IF(ISBLANK('Serviço Público'!J34),"",'Serviço Público'!J34)</f>
        <v/>
      </c>
      <c r="G227" s="383"/>
      <c r="H227" s="209"/>
      <c r="I227" s="210"/>
      <c r="J227" s="209"/>
      <c r="K227" s="211"/>
    </row>
    <row r="228" spans="2:11" x14ac:dyDescent="0.25">
      <c r="B228" s="332" t="str">
        <f>IF(ISBLANK('Serviço Público'!B35),"",'Serviço Público'!B35)</f>
        <v/>
      </c>
      <c r="C228" s="333" t="str">
        <f>IF(ISBLANK('Serviço Público'!C35),"",'Serviço Público'!C35)</f>
        <v/>
      </c>
      <c r="D228" s="333" t="str">
        <f>IF(ISBLANK('Serviço Público'!D35),"",'Serviço Público'!D35)</f>
        <v/>
      </c>
      <c r="E228" s="356" t="str">
        <f>IF(ISBLANK('Serviço Público'!H35),"",'Serviço Público'!H35)</f>
        <v/>
      </c>
      <c r="F228" s="335" t="str">
        <f>IF(ISBLANK('Serviço Público'!J35),"",'Serviço Público'!J35)</f>
        <v/>
      </c>
      <c r="G228" s="383"/>
      <c r="H228" s="209"/>
      <c r="I228" s="210"/>
      <c r="J228" s="209"/>
      <c r="K228" s="211"/>
    </row>
    <row r="229" spans="2:11" x14ac:dyDescent="0.25">
      <c r="B229" s="332" t="str">
        <f>IF(ISBLANK('Serviço Público'!B36),"",'Serviço Público'!B36)</f>
        <v/>
      </c>
      <c r="C229" s="333" t="str">
        <f>IF(ISBLANK('Serviço Público'!C36),"",'Serviço Público'!C36)</f>
        <v/>
      </c>
      <c r="D229" s="333" t="str">
        <f>IF(ISBLANK('Serviço Público'!D36),"",'Serviço Público'!D36)</f>
        <v/>
      </c>
      <c r="E229" s="356" t="str">
        <f>IF(ISBLANK('Serviço Público'!H36),"",'Serviço Público'!H36)</f>
        <v/>
      </c>
      <c r="F229" s="335" t="str">
        <f>IF(ISBLANK('Serviço Público'!J36),"",'Serviço Público'!J36)</f>
        <v/>
      </c>
      <c r="G229" s="383"/>
      <c r="H229" s="209"/>
      <c r="I229" s="210"/>
      <c r="J229" s="209"/>
      <c r="K229" s="211"/>
    </row>
    <row r="230" spans="2:11" ht="16.5" thickBot="1" x14ac:dyDescent="0.3">
      <c r="B230" s="336" t="str">
        <f>IF(ISBLANK('Serviço Público'!B37),"",'Serviço Público'!B37)</f>
        <v/>
      </c>
      <c r="C230" s="337" t="str">
        <f>IF(ISBLANK('Serviço Público'!C37),"",'Serviço Público'!C37)</f>
        <v/>
      </c>
      <c r="D230" s="337" t="str">
        <f>IF(ISBLANK('Serviço Público'!D37),"",'Serviço Público'!D37)</f>
        <v/>
      </c>
      <c r="E230" s="363" t="str">
        <f>IF(ISBLANK('Serviço Público'!H37),"",'Serviço Público'!H37)</f>
        <v/>
      </c>
      <c r="F230" s="364" t="str">
        <f>IF(ISBLANK('Serviço Público'!J37),"",'Serviço Público'!J37)</f>
        <v/>
      </c>
      <c r="G230" s="384"/>
      <c r="H230" s="212"/>
      <c r="I230" s="213"/>
      <c r="J230" s="212"/>
      <c r="K230" s="214"/>
    </row>
    <row r="231" spans="2:11" ht="21.75" thickBot="1" x14ac:dyDescent="0.3">
      <c r="B231" s="764" t="s">
        <v>71</v>
      </c>
      <c r="C231" s="765"/>
      <c r="D231" s="765"/>
      <c r="E231" s="791">
        <f>SUM(E226:E230)</f>
        <v>0</v>
      </c>
      <c r="F231" s="792"/>
      <c r="G231" s="752" t="s">
        <v>71</v>
      </c>
      <c r="H231" s="753"/>
      <c r="I231" s="753"/>
      <c r="J231" s="753"/>
      <c r="K231" s="339">
        <f>SUM(K226:K230)</f>
        <v>0</v>
      </c>
    </row>
    <row r="232" spans="2:11" ht="21" thickBot="1" x14ac:dyDescent="0.3">
      <c r="B232" s="759" t="s">
        <v>36</v>
      </c>
      <c r="C232" s="760"/>
      <c r="D232" s="760"/>
      <c r="E232" s="760"/>
      <c r="F232" s="760"/>
      <c r="G232" s="760"/>
      <c r="H232" s="760"/>
      <c r="I232" s="760"/>
      <c r="J232" s="760"/>
      <c r="K232" s="761"/>
    </row>
    <row r="233" spans="2:11" x14ac:dyDescent="0.25">
      <c r="B233" s="762" t="s">
        <v>0</v>
      </c>
      <c r="C233" s="754" t="s">
        <v>94</v>
      </c>
      <c r="D233" s="754" t="s">
        <v>1</v>
      </c>
      <c r="E233" s="754" t="s">
        <v>95</v>
      </c>
      <c r="F233" s="768" t="s">
        <v>5</v>
      </c>
      <c r="G233" s="756" t="s">
        <v>89</v>
      </c>
      <c r="H233" s="757"/>
      <c r="I233" s="757"/>
      <c r="J233" s="757"/>
      <c r="K233" s="758"/>
    </row>
    <row r="234" spans="2:11" ht="30" x14ac:dyDescent="0.25">
      <c r="B234" s="763"/>
      <c r="C234" s="755"/>
      <c r="D234" s="755"/>
      <c r="E234" s="755"/>
      <c r="F234" s="769"/>
      <c r="G234" s="328" t="s">
        <v>96</v>
      </c>
      <c r="H234" s="329" t="s">
        <v>86</v>
      </c>
      <c r="I234" s="329" t="s">
        <v>97</v>
      </c>
      <c r="J234" s="329" t="s">
        <v>87</v>
      </c>
      <c r="K234" s="330" t="s">
        <v>88</v>
      </c>
    </row>
    <row r="235" spans="2:11" x14ac:dyDescent="0.25">
      <c r="B235" s="332" t="str">
        <f>IF(ISBLANK(Anuidade!B33),"",Anuidade!B33)</f>
        <v/>
      </c>
      <c r="C235" s="333" t="str">
        <f>IF(ISBLANK(Anuidade!C33),"",Anuidade!C33)</f>
        <v/>
      </c>
      <c r="D235" s="333" t="str">
        <f>IF(ISBLANK(Anuidade!D33),"",Anuidade!D33)</f>
        <v/>
      </c>
      <c r="E235" s="356" t="str">
        <f>IF(ISBLANK(Anuidade!H33),"",Anuidade!H33)</f>
        <v/>
      </c>
      <c r="F235" s="335" t="str">
        <f>IF(ISBLANK(Anuidade!J33),"",Anuidade!J33)</f>
        <v/>
      </c>
      <c r="G235" s="383"/>
      <c r="H235" s="209"/>
      <c r="I235" s="210"/>
      <c r="J235" s="209"/>
      <c r="K235" s="211"/>
    </row>
    <row r="236" spans="2:11" x14ac:dyDescent="0.25">
      <c r="B236" s="332" t="str">
        <f>IF(ISBLANK(Anuidade!B34),"",Anuidade!B34)</f>
        <v/>
      </c>
      <c r="C236" s="333" t="str">
        <f>IF(ISBLANK(Anuidade!C34),"",Anuidade!C34)</f>
        <v/>
      </c>
      <c r="D236" s="333" t="str">
        <f>IF(ISBLANK(Anuidade!D34),"",Anuidade!D34)</f>
        <v/>
      </c>
      <c r="E236" s="356" t="str">
        <f>IF(ISBLANK(Anuidade!H34),"",Anuidade!H34)</f>
        <v/>
      </c>
      <c r="F236" s="335" t="str">
        <f>IF(ISBLANK(Anuidade!J34),"",Anuidade!J34)</f>
        <v/>
      </c>
      <c r="G236" s="383"/>
      <c r="H236" s="209"/>
      <c r="I236" s="210"/>
      <c r="J236" s="209"/>
      <c r="K236" s="211"/>
    </row>
    <row r="237" spans="2:11" x14ac:dyDescent="0.25">
      <c r="B237" s="332" t="str">
        <f>IF(ISBLANK(Anuidade!B35),"",Anuidade!B35)</f>
        <v/>
      </c>
      <c r="C237" s="333" t="str">
        <f>IF(ISBLANK(Anuidade!C35),"",Anuidade!C35)</f>
        <v/>
      </c>
      <c r="D237" s="333" t="str">
        <f>IF(ISBLANK(Anuidade!D35),"",Anuidade!D35)</f>
        <v/>
      </c>
      <c r="E237" s="356" t="str">
        <f>IF(ISBLANK(Anuidade!H35),"",Anuidade!H35)</f>
        <v/>
      </c>
      <c r="F237" s="335" t="str">
        <f>IF(ISBLANK(Anuidade!J35),"",Anuidade!J35)</f>
        <v/>
      </c>
      <c r="G237" s="383"/>
      <c r="H237" s="209"/>
      <c r="I237" s="210"/>
      <c r="J237" s="209"/>
      <c r="K237" s="211"/>
    </row>
    <row r="238" spans="2:11" x14ac:dyDescent="0.25">
      <c r="B238" s="332" t="str">
        <f>IF(ISBLANK(Anuidade!B36),"",Anuidade!B36)</f>
        <v/>
      </c>
      <c r="C238" s="333" t="str">
        <f>IF(ISBLANK(Anuidade!C36),"",Anuidade!C36)</f>
        <v/>
      </c>
      <c r="D238" s="333" t="str">
        <f>IF(ISBLANK(Anuidade!D36),"",Anuidade!D36)</f>
        <v/>
      </c>
      <c r="E238" s="356" t="str">
        <f>IF(ISBLANK(Anuidade!H36),"",Anuidade!H36)</f>
        <v/>
      </c>
      <c r="F238" s="335" t="str">
        <f>IF(ISBLANK(Anuidade!J36),"",Anuidade!J36)</f>
        <v/>
      </c>
      <c r="G238" s="383"/>
      <c r="H238" s="209"/>
      <c r="I238" s="210"/>
      <c r="J238" s="209"/>
      <c r="K238" s="211"/>
    </row>
    <row r="239" spans="2:11" ht="16.5" thickBot="1" x14ac:dyDescent="0.3">
      <c r="B239" s="336" t="str">
        <f>IF(ISBLANK(Anuidade!B37),"",Anuidade!B37)</f>
        <v/>
      </c>
      <c r="C239" s="337" t="str">
        <f>IF(ISBLANK(Anuidade!C37),"",Anuidade!C37)</f>
        <v/>
      </c>
      <c r="D239" s="337" t="str">
        <f>IF(ISBLANK(Anuidade!D37),"",Anuidade!D37)</f>
        <v/>
      </c>
      <c r="E239" s="363" t="str">
        <f>IF(ISBLANK(Anuidade!H37),"",Anuidade!H37)</f>
        <v/>
      </c>
      <c r="F239" s="364" t="str">
        <f>IF(ISBLANK(Anuidade!J37),"",Anuidade!J37)</f>
        <v/>
      </c>
      <c r="G239" s="384"/>
      <c r="H239" s="212"/>
      <c r="I239" s="213"/>
      <c r="J239" s="212"/>
      <c r="K239" s="214"/>
    </row>
    <row r="240" spans="2:11" ht="21.75" thickBot="1" x14ac:dyDescent="0.3">
      <c r="B240" s="764" t="s">
        <v>72</v>
      </c>
      <c r="C240" s="765"/>
      <c r="D240" s="765"/>
      <c r="E240" s="791">
        <f>SUM(E235:E239)</f>
        <v>0</v>
      </c>
      <c r="F240" s="792"/>
      <c r="G240" s="752" t="s">
        <v>72</v>
      </c>
      <c r="H240" s="753"/>
      <c r="I240" s="753"/>
      <c r="J240" s="753"/>
      <c r="K240" s="339">
        <f>SUM(K235:K239)</f>
        <v>0</v>
      </c>
    </row>
  </sheetData>
  <sheetProtection selectLockedCells="1"/>
  <mergeCells count="221">
    <mergeCell ref="B224:B225"/>
    <mergeCell ref="C224:C225"/>
    <mergeCell ref="D224:D225"/>
    <mergeCell ref="E224:E225"/>
    <mergeCell ref="F224:F225"/>
    <mergeCell ref="G224:K224"/>
    <mergeCell ref="B214:K214"/>
    <mergeCell ref="B215:B216"/>
    <mergeCell ref="C215:C216"/>
    <mergeCell ref="D215:D216"/>
    <mergeCell ref="E215:E216"/>
    <mergeCell ref="F215:F216"/>
    <mergeCell ref="G215:K215"/>
    <mergeCell ref="B222:D222"/>
    <mergeCell ref="E222:F222"/>
    <mergeCell ref="G222:J222"/>
    <mergeCell ref="B223:K223"/>
    <mergeCell ref="B240:D240"/>
    <mergeCell ref="E240:F240"/>
    <mergeCell ref="G240:J240"/>
    <mergeCell ref="B231:D231"/>
    <mergeCell ref="E231:F231"/>
    <mergeCell ref="G231:J231"/>
    <mergeCell ref="B232:K232"/>
    <mergeCell ref="B233:B234"/>
    <mergeCell ref="C233:C234"/>
    <mergeCell ref="D233:D234"/>
    <mergeCell ref="E233:E234"/>
    <mergeCell ref="F233:F234"/>
    <mergeCell ref="G233:K233"/>
    <mergeCell ref="B205:K205"/>
    <mergeCell ref="B206:B207"/>
    <mergeCell ref="C206:C207"/>
    <mergeCell ref="D206:D207"/>
    <mergeCell ref="E206:E207"/>
    <mergeCell ref="F206:F207"/>
    <mergeCell ref="G206:K206"/>
    <mergeCell ref="B213:D213"/>
    <mergeCell ref="E213:F213"/>
    <mergeCell ref="G213:J213"/>
    <mergeCell ref="B191:K191"/>
    <mergeCell ref="B192:B193"/>
    <mergeCell ref="C192:C193"/>
    <mergeCell ref="D192:D193"/>
    <mergeCell ref="E192:E193"/>
    <mergeCell ref="F192:F193"/>
    <mergeCell ref="G192:K192"/>
    <mergeCell ref="B204:D204"/>
    <mergeCell ref="E204:F204"/>
    <mergeCell ref="G204:J204"/>
    <mergeCell ref="B182:K182"/>
    <mergeCell ref="B183:B184"/>
    <mergeCell ref="C183:C184"/>
    <mergeCell ref="D183:D184"/>
    <mergeCell ref="E183:E184"/>
    <mergeCell ref="F183:F184"/>
    <mergeCell ref="G183:K183"/>
    <mergeCell ref="B190:D190"/>
    <mergeCell ref="E190:F190"/>
    <mergeCell ref="G190:J190"/>
    <mergeCell ref="B173:K173"/>
    <mergeCell ref="B174:B175"/>
    <mergeCell ref="C174:C175"/>
    <mergeCell ref="D174:D175"/>
    <mergeCell ref="E174:E175"/>
    <mergeCell ref="F174:F175"/>
    <mergeCell ref="G174:K174"/>
    <mergeCell ref="B181:D181"/>
    <mergeCell ref="E181:F181"/>
    <mergeCell ref="G181:J181"/>
    <mergeCell ref="B164:K164"/>
    <mergeCell ref="B165:B166"/>
    <mergeCell ref="C165:C166"/>
    <mergeCell ref="D165:D166"/>
    <mergeCell ref="E165:E166"/>
    <mergeCell ref="F165:F166"/>
    <mergeCell ref="G165:K165"/>
    <mergeCell ref="B172:D172"/>
    <mergeCell ref="E172:F172"/>
    <mergeCell ref="G172:J172"/>
    <mergeCell ref="B155:K155"/>
    <mergeCell ref="B156:B157"/>
    <mergeCell ref="C156:C157"/>
    <mergeCell ref="D156:D157"/>
    <mergeCell ref="E156:E157"/>
    <mergeCell ref="F156:F157"/>
    <mergeCell ref="G156:K156"/>
    <mergeCell ref="B163:D163"/>
    <mergeCell ref="E163:F163"/>
    <mergeCell ref="G163:J163"/>
    <mergeCell ref="B146:K146"/>
    <mergeCell ref="B147:B148"/>
    <mergeCell ref="C147:C148"/>
    <mergeCell ref="D147:D148"/>
    <mergeCell ref="E147:E148"/>
    <mergeCell ref="F147:F148"/>
    <mergeCell ref="G147:K147"/>
    <mergeCell ref="B154:D154"/>
    <mergeCell ref="E154:F154"/>
    <mergeCell ref="G154:J154"/>
    <mergeCell ref="B132:K132"/>
    <mergeCell ref="B133:B134"/>
    <mergeCell ref="C133:C134"/>
    <mergeCell ref="D133:D134"/>
    <mergeCell ref="E133:E134"/>
    <mergeCell ref="F133:F134"/>
    <mergeCell ref="G133:K133"/>
    <mergeCell ref="B145:D145"/>
    <mergeCell ref="E145:F145"/>
    <mergeCell ref="G145:J145"/>
    <mergeCell ref="B123:K123"/>
    <mergeCell ref="B124:B125"/>
    <mergeCell ref="C124:C125"/>
    <mergeCell ref="D124:D125"/>
    <mergeCell ref="E124:E125"/>
    <mergeCell ref="F124:F125"/>
    <mergeCell ref="G124:K124"/>
    <mergeCell ref="B131:D131"/>
    <mergeCell ref="E131:F131"/>
    <mergeCell ref="G131:J131"/>
    <mergeCell ref="B114:K114"/>
    <mergeCell ref="B115:B116"/>
    <mergeCell ref="C115:C116"/>
    <mergeCell ref="D115:D116"/>
    <mergeCell ref="E115:E116"/>
    <mergeCell ref="F115:F116"/>
    <mergeCell ref="G115:K115"/>
    <mergeCell ref="B122:D122"/>
    <mergeCell ref="E122:F122"/>
    <mergeCell ref="G122:J122"/>
    <mergeCell ref="B105:K105"/>
    <mergeCell ref="B106:B107"/>
    <mergeCell ref="C106:C107"/>
    <mergeCell ref="D106:D107"/>
    <mergeCell ref="E106:E107"/>
    <mergeCell ref="F106:F107"/>
    <mergeCell ref="G106:K106"/>
    <mergeCell ref="B113:D113"/>
    <mergeCell ref="E113:F113"/>
    <mergeCell ref="G113:J113"/>
    <mergeCell ref="B96:K96"/>
    <mergeCell ref="B97:B98"/>
    <mergeCell ref="C97:C98"/>
    <mergeCell ref="D97:D98"/>
    <mergeCell ref="E97:E98"/>
    <mergeCell ref="F97:F98"/>
    <mergeCell ref="G97:K97"/>
    <mergeCell ref="B104:D104"/>
    <mergeCell ref="E104:F104"/>
    <mergeCell ref="G104:J104"/>
    <mergeCell ref="B87:K87"/>
    <mergeCell ref="B88:B89"/>
    <mergeCell ref="C88:C89"/>
    <mergeCell ref="D88:D89"/>
    <mergeCell ref="E88:E89"/>
    <mergeCell ref="F88:F89"/>
    <mergeCell ref="G88:K88"/>
    <mergeCell ref="B95:D95"/>
    <mergeCell ref="E95:F95"/>
    <mergeCell ref="G95:J95"/>
    <mergeCell ref="B78:K78"/>
    <mergeCell ref="B79:B80"/>
    <mergeCell ref="C79:C80"/>
    <mergeCell ref="D79:D80"/>
    <mergeCell ref="E79:E80"/>
    <mergeCell ref="F79:F80"/>
    <mergeCell ref="G79:K79"/>
    <mergeCell ref="B86:D86"/>
    <mergeCell ref="E86:F86"/>
    <mergeCell ref="G86:J86"/>
    <mergeCell ref="B69:K69"/>
    <mergeCell ref="B70:B71"/>
    <mergeCell ref="C70:C71"/>
    <mergeCell ref="D70:D71"/>
    <mergeCell ref="E70:E71"/>
    <mergeCell ref="F70:F71"/>
    <mergeCell ref="G70:K70"/>
    <mergeCell ref="B77:D77"/>
    <mergeCell ref="E77:F77"/>
    <mergeCell ref="G77:J77"/>
    <mergeCell ref="B55:K55"/>
    <mergeCell ref="B56:B57"/>
    <mergeCell ref="C56:C57"/>
    <mergeCell ref="D56:D57"/>
    <mergeCell ref="E56:E57"/>
    <mergeCell ref="F56:F57"/>
    <mergeCell ref="G56:K56"/>
    <mergeCell ref="B68:D68"/>
    <mergeCell ref="E68:F68"/>
    <mergeCell ref="G68:J68"/>
    <mergeCell ref="B41:K41"/>
    <mergeCell ref="B42:B43"/>
    <mergeCell ref="C42:C43"/>
    <mergeCell ref="D42:D43"/>
    <mergeCell ref="E42:E43"/>
    <mergeCell ref="F42:F43"/>
    <mergeCell ref="G42:K42"/>
    <mergeCell ref="B54:D54"/>
    <mergeCell ref="E54:F54"/>
    <mergeCell ref="G54:J54"/>
    <mergeCell ref="B17:K17"/>
    <mergeCell ref="B18:B19"/>
    <mergeCell ref="C18:C19"/>
    <mergeCell ref="D18:D19"/>
    <mergeCell ref="E18:E19"/>
    <mergeCell ref="F18:F19"/>
    <mergeCell ref="G18:K18"/>
    <mergeCell ref="B40:D40"/>
    <mergeCell ref="E40:F40"/>
    <mergeCell ref="G40:J40"/>
    <mergeCell ref="B2:K2"/>
    <mergeCell ref="B3:K3"/>
    <mergeCell ref="B4:B5"/>
    <mergeCell ref="C4:C5"/>
    <mergeCell ref="D4:D5"/>
    <mergeCell ref="E4:E5"/>
    <mergeCell ref="F4:F5"/>
    <mergeCell ref="G4:K4"/>
    <mergeCell ref="B16:D16"/>
    <mergeCell ref="E16:F16"/>
    <mergeCell ref="G16:J16"/>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L92"/>
  <sheetViews>
    <sheetView showGridLines="0" zoomScale="80" zoomScaleNormal="80" workbookViewId="0">
      <selection activeCell="E42" sqref="E42"/>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7" width="20.7109375" style="5" customWidth="1"/>
    <col min="8" max="10" width="25.7109375" style="5" customWidth="1"/>
    <col min="11" max="11" width="20.7109375" style="5" customWidth="1"/>
    <col min="12" max="15" width="13.7109375" style="5" customWidth="1"/>
    <col min="16" max="16384" width="9.140625" style="5"/>
  </cols>
  <sheetData>
    <row r="1" spans="1:12" ht="19.5" thickBot="1" x14ac:dyDescent="0.3">
      <c r="B1" s="405" t="s">
        <v>109</v>
      </c>
      <c r="C1" s="405" t="s">
        <v>110</v>
      </c>
    </row>
    <row r="2" spans="1:12" ht="34.5" thickBot="1" x14ac:dyDescent="0.3">
      <c r="B2" s="811" t="s">
        <v>20</v>
      </c>
      <c r="C2" s="812"/>
      <c r="D2" s="812"/>
      <c r="E2" s="812"/>
      <c r="F2" s="812"/>
      <c r="G2" s="812"/>
      <c r="H2" s="812"/>
      <c r="I2" s="812"/>
      <c r="J2" s="812"/>
      <c r="K2" s="812"/>
      <c r="L2" s="813"/>
    </row>
    <row r="3" spans="1:12" ht="33.75" x14ac:dyDescent="0.25">
      <c r="B3" s="814" t="s">
        <v>104</v>
      </c>
      <c r="C3" s="815"/>
      <c r="D3" s="815"/>
      <c r="E3" s="815"/>
      <c r="F3" s="815"/>
      <c r="G3" s="815"/>
      <c r="H3" s="815"/>
      <c r="I3" s="815"/>
      <c r="J3" s="815"/>
      <c r="K3" s="815"/>
      <c r="L3" s="816"/>
    </row>
    <row r="4" spans="1:12" ht="45" x14ac:dyDescent="0.25">
      <c r="B4" s="242" t="s">
        <v>0</v>
      </c>
      <c r="C4" s="241" t="s">
        <v>129</v>
      </c>
      <c r="D4" s="241" t="s">
        <v>1</v>
      </c>
      <c r="E4" s="241" t="s">
        <v>2</v>
      </c>
      <c r="F4" s="241" t="s">
        <v>3</v>
      </c>
      <c r="G4" s="241" t="s">
        <v>93</v>
      </c>
      <c r="H4" s="241" t="s">
        <v>4</v>
      </c>
      <c r="I4" s="241" t="s">
        <v>92</v>
      </c>
      <c r="J4" s="241" t="s">
        <v>5</v>
      </c>
      <c r="K4" s="241" t="s">
        <v>47</v>
      </c>
      <c r="L4" s="482" t="s">
        <v>136</v>
      </c>
    </row>
    <row r="5" spans="1:12" ht="75" x14ac:dyDescent="0.25">
      <c r="A5" s="810"/>
      <c r="B5" s="196" t="s">
        <v>113</v>
      </c>
      <c r="C5" s="232">
        <v>283260</v>
      </c>
      <c r="D5" s="22" t="s">
        <v>171</v>
      </c>
      <c r="E5" s="232" t="s">
        <v>114</v>
      </c>
      <c r="F5" s="22" t="s">
        <v>172</v>
      </c>
      <c r="G5" s="552">
        <v>3702</v>
      </c>
      <c r="H5" s="23">
        <v>3306298.96</v>
      </c>
      <c r="I5" s="188"/>
      <c r="J5" s="24">
        <v>45718</v>
      </c>
      <c r="K5" s="232">
        <v>1</v>
      </c>
      <c r="L5" s="436" t="s">
        <v>850</v>
      </c>
    </row>
    <row r="6" spans="1:12" ht="60" x14ac:dyDescent="0.25">
      <c r="A6" s="810"/>
      <c r="B6" s="196" t="s">
        <v>113</v>
      </c>
      <c r="C6" s="232">
        <v>283222</v>
      </c>
      <c r="D6" s="22" t="s">
        <v>169</v>
      </c>
      <c r="E6" s="232" t="s">
        <v>114</v>
      </c>
      <c r="F6" s="22" t="s">
        <v>170</v>
      </c>
      <c r="G6" s="552">
        <v>3702</v>
      </c>
      <c r="H6" s="23">
        <v>3049719.59</v>
      </c>
      <c r="I6" s="188"/>
      <c r="J6" s="24">
        <v>45711</v>
      </c>
      <c r="K6" s="232">
        <v>1</v>
      </c>
      <c r="L6" s="436" t="s">
        <v>850</v>
      </c>
    </row>
    <row r="7" spans="1:12" ht="270" x14ac:dyDescent="0.25">
      <c r="A7" s="810"/>
      <c r="B7" s="196" t="s">
        <v>113</v>
      </c>
      <c r="C7" s="232">
        <v>301334</v>
      </c>
      <c r="D7" s="22" t="s">
        <v>173</v>
      </c>
      <c r="E7" s="232" t="s">
        <v>114</v>
      </c>
      <c r="F7" s="22" t="s">
        <v>174</v>
      </c>
      <c r="G7" s="552">
        <v>3702</v>
      </c>
      <c r="H7" s="23">
        <v>8592288.7899999991</v>
      </c>
      <c r="I7" s="188"/>
      <c r="J7" s="24">
        <v>45745</v>
      </c>
      <c r="K7" s="232">
        <v>1</v>
      </c>
      <c r="L7" s="436" t="s">
        <v>850</v>
      </c>
    </row>
    <row r="8" spans="1:12" x14ac:dyDescent="0.25">
      <c r="A8" s="810"/>
      <c r="B8" s="196"/>
      <c r="C8" s="232"/>
      <c r="D8" s="22"/>
      <c r="E8" s="232"/>
      <c r="F8" s="22"/>
      <c r="G8" s="552"/>
      <c r="H8" s="23"/>
      <c r="I8" s="188"/>
      <c r="J8" s="24"/>
      <c r="K8" s="232"/>
      <c r="L8" s="436"/>
    </row>
    <row r="9" spans="1:12" x14ac:dyDescent="0.25">
      <c r="A9" s="810"/>
      <c r="B9" s="196"/>
      <c r="C9" s="232"/>
      <c r="D9" s="22"/>
      <c r="E9" s="232"/>
      <c r="F9" s="22"/>
      <c r="G9" s="552"/>
      <c r="H9" s="23"/>
      <c r="I9" s="188"/>
      <c r="J9" s="24"/>
      <c r="K9" s="232"/>
      <c r="L9" s="436"/>
    </row>
    <row r="10" spans="1:12" x14ac:dyDescent="0.25">
      <c r="A10" s="810"/>
      <c r="B10" s="196"/>
      <c r="C10" s="232"/>
      <c r="D10" s="233"/>
      <c r="E10" s="232"/>
      <c r="F10" s="233"/>
      <c r="G10" s="552"/>
      <c r="H10" s="23"/>
      <c r="I10" s="188"/>
      <c r="J10" s="24"/>
      <c r="K10" s="232" t="str">
        <f t="shared" ref="K10:K50" si="0">IF(AND(J10&gt;=$C$65,J10&lt;=$D$65),"1º Trimestre",IF(AND(J10&gt;=$C$66,J10&lt;=$D$66),"2º Trimestre",IF(AND(J10&gt;=$C$67,J10&lt;=$D$67),"3º Trimestre",IF(AND(J10&gt;=$C$68,J10&lt;=$D$68),"4º Trimestre","-"))))</f>
        <v>-</v>
      </c>
      <c r="L10" s="436"/>
    </row>
    <row r="11" spans="1:12" x14ac:dyDescent="0.25">
      <c r="A11" s="810"/>
      <c r="B11" s="196"/>
      <c r="C11" s="232"/>
      <c r="D11" s="233"/>
      <c r="E11" s="232"/>
      <c r="F11" s="233"/>
      <c r="G11" s="552"/>
      <c r="H11" s="23"/>
      <c r="I11" s="188"/>
      <c r="J11" s="24"/>
      <c r="K11" s="232" t="str">
        <f t="shared" si="0"/>
        <v>-</v>
      </c>
      <c r="L11" s="436"/>
    </row>
    <row r="12" spans="1:12" x14ac:dyDescent="0.25">
      <c r="A12" s="810"/>
      <c r="B12" s="196"/>
      <c r="C12" s="232"/>
      <c r="D12" s="233"/>
      <c r="E12" s="232"/>
      <c r="F12" s="233"/>
      <c r="G12" s="552"/>
      <c r="H12" s="23"/>
      <c r="I12" s="188"/>
      <c r="J12" s="24"/>
      <c r="K12" s="232" t="str">
        <f t="shared" si="0"/>
        <v>-</v>
      </c>
      <c r="L12" s="436"/>
    </row>
    <row r="13" spans="1:12" x14ac:dyDescent="0.25">
      <c r="A13" s="810"/>
      <c r="B13" s="196"/>
      <c r="C13" s="232"/>
      <c r="D13" s="233"/>
      <c r="E13" s="232"/>
      <c r="F13" s="233"/>
      <c r="G13" s="552"/>
      <c r="H13" s="23"/>
      <c r="I13" s="188"/>
      <c r="J13" s="24"/>
      <c r="K13" s="232" t="str">
        <f t="shared" si="0"/>
        <v>-</v>
      </c>
      <c r="L13" s="436"/>
    </row>
    <row r="14" spans="1:12" ht="15.75" thickBot="1" x14ac:dyDescent="0.3">
      <c r="A14" s="810"/>
      <c r="B14" s="231"/>
      <c r="C14" s="437"/>
      <c r="D14" s="438"/>
      <c r="E14" s="437"/>
      <c r="F14" s="438"/>
      <c r="G14" s="554"/>
      <c r="H14" s="235"/>
      <c r="I14" s="236"/>
      <c r="J14" s="204"/>
      <c r="K14" s="437" t="str">
        <f t="shared" si="0"/>
        <v>-</v>
      </c>
      <c r="L14" s="70"/>
    </row>
    <row r="15" spans="1:12" ht="33.75" x14ac:dyDescent="0.25">
      <c r="A15" s="243"/>
      <c r="B15" s="814" t="s">
        <v>105</v>
      </c>
      <c r="C15" s="815"/>
      <c r="D15" s="815"/>
      <c r="E15" s="815"/>
      <c r="F15" s="815"/>
      <c r="G15" s="815"/>
      <c r="H15" s="815"/>
      <c r="I15" s="815"/>
      <c r="J15" s="815"/>
      <c r="K15" s="815"/>
      <c r="L15" s="816"/>
    </row>
    <row r="16" spans="1:12" ht="45" x14ac:dyDescent="0.25">
      <c r="A16" s="243"/>
      <c r="B16" s="242" t="s">
        <v>0</v>
      </c>
      <c r="C16" s="241" t="s">
        <v>129</v>
      </c>
      <c r="D16" s="241" t="s">
        <v>1</v>
      </c>
      <c r="E16" s="241" t="s">
        <v>2</v>
      </c>
      <c r="F16" s="241" t="s">
        <v>3</v>
      </c>
      <c r="G16" s="241" t="s">
        <v>93</v>
      </c>
      <c r="H16" s="241" t="s">
        <v>4</v>
      </c>
      <c r="I16" s="241" t="s">
        <v>92</v>
      </c>
      <c r="J16" s="241" t="s">
        <v>5</v>
      </c>
      <c r="K16" s="241" t="s">
        <v>47</v>
      </c>
      <c r="L16" s="482" t="s">
        <v>136</v>
      </c>
    </row>
    <row r="17" spans="2:12" ht="75" x14ac:dyDescent="0.25">
      <c r="B17" s="67" t="s">
        <v>135</v>
      </c>
      <c r="C17" s="228">
        <v>300581</v>
      </c>
      <c r="D17" s="2" t="s">
        <v>561</v>
      </c>
      <c r="E17" s="197" t="s">
        <v>114</v>
      </c>
      <c r="F17" s="2" t="s">
        <v>562</v>
      </c>
      <c r="G17" s="138">
        <v>3701</v>
      </c>
      <c r="H17" s="237">
        <v>99373.74</v>
      </c>
      <c r="I17" s="238"/>
      <c r="J17" s="3">
        <v>45838</v>
      </c>
      <c r="K17" s="197">
        <v>2</v>
      </c>
      <c r="L17" s="239" t="s">
        <v>850</v>
      </c>
    </row>
    <row r="18" spans="2:12" ht="105" x14ac:dyDescent="0.25">
      <c r="B18" s="67" t="s">
        <v>113</v>
      </c>
      <c r="C18" s="228">
        <v>283376</v>
      </c>
      <c r="D18" s="2" t="s">
        <v>176</v>
      </c>
      <c r="E18" s="197" t="s">
        <v>114</v>
      </c>
      <c r="F18" s="2" t="s">
        <v>177</v>
      </c>
      <c r="G18" s="138">
        <v>3702</v>
      </c>
      <c r="H18" s="237">
        <v>2514151.7599999998</v>
      </c>
      <c r="I18" s="238"/>
      <c r="J18" s="3">
        <v>45770</v>
      </c>
      <c r="K18" s="197">
        <v>2</v>
      </c>
      <c r="L18" s="239" t="s">
        <v>850</v>
      </c>
    </row>
    <row r="19" spans="2:12" ht="270" x14ac:dyDescent="0.25">
      <c r="B19" s="67" t="s">
        <v>113</v>
      </c>
      <c r="C19" s="228">
        <v>301332</v>
      </c>
      <c r="D19" s="138" t="s">
        <v>175</v>
      </c>
      <c r="E19" s="197" t="s">
        <v>114</v>
      </c>
      <c r="F19" s="138" t="s">
        <v>174</v>
      </c>
      <c r="G19" s="138">
        <v>3702</v>
      </c>
      <c r="H19" s="237">
        <v>22776187.260000002</v>
      </c>
      <c r="I19" s="238"/>
      <c r="J19" s="3">
        <v>45748</v>
      </c>
      <c r="K19" s="197">
        <v>2</v>
      </c>
      <c r="L19" s="239" t="s">
        <v>850</v>
      </c>
    </row>
    <row r="20" spans="2:12" ht="45" x14ac:dyDescent="0.25">
      <c r="B20" s="67" t="s">
        <v>113</v>
      </c>
      <c r="C20" s="228">
        <v>284291</v>
      </c>
      <c r="D20" s="138" t="s">
        <v>178</v>
      </c>
      <c r="E20" s="197" t="s">
        <v>114</v>
      </c>
      <c r="F20" s="138" t="s">
        <v>178</v>
      </c>
      <c r="G20" s="138">
        <v>3702</v>
      </c>
      <c r="H20" s="237">
        <v>54762729.560000002</v>
      </c>
      <c r="I20" s="238"/>
      <c r="J20" s="3">
        <v>45809</v>
      </c>
      <c r="K20" s="197">
        <v>2</v>
      </c>
      <c r="L20" s="239" t="s">
        <v>850</v>
      </c>
    </row>
    <row r="21" spans="2:12" x14ac:dyDescent="0.25">
      <c r="B21" s="67"/>
      <c r="C21" s="228"/>
      <c r="D21" s="138"/>
      <c r="E21" s="197"/>
      <c r="F21" s="138"/>
      <c r="G21" s="138"/>
      <c r="H21" s="237"/>
      <c r="I21" s="238"/>
      <c r="J21" s="3"/>
      <c r="K21" s="197" t="str">
        <f t="shared" si="0"/>
        <v>-</v>
      </c>
      <c r="L21" s="239"/>
    </row>
    <row r="22" spans="2:12" x14ac:dyDescent="0.25">
      <c r="B22" s="67"/>
      <c r="C22" s="228"/>
      <c r="D22" s="138"/>
      <c r="E22" s="197"/>
      <c r="F22" s="138"/>
      <c r="G22" s="138"/>
      <c r="H22" s="237"/>
      <c r="I22" s="238"/>
      <c r="J22" s="3"/>
      <c r="K22" s="197" t="str">
        <f t="shared" si="0"/>
        <v>-</v>
      </c>
      <c r="L22" s="239"/>
    </row>
    <row r="23" spans="2:12" x14ac:dyDescent="0.25">
      <c r="B23" s="67"/>
      <c r="C23" s="228"/>
      <c r="D23" s="138"/>
      <c r="E23" s="197"/>
      <c r="F23" s="138"/>
      <c r="G23" s="138"/>
      <c r="H23" s="237"/>
      <c r="I23" s="238"/>
      <c r="J23" s="3"/>
      <c r="K23" s="197" t="str">
        <f t="shared" si="0"/>
        <v>-</v>
      </c>
      <c r="L23" s="239"/>
    </row>
    <row r="24" spans="2:12" x14ac:dyDescent="0.25">
      <c r="B24" s="67"/>
      <c r="C24" s="228"/>
      <c r="D24" s="138"/>
      <c r="E24" s="197"/>
      <c r="F24" s="138"/>
      <c r="G24" s="138"/>
      <c r="H24" s="237"/>
      <c r="I24" s="238"/>
      <c r="J24" s="3"/>
      <c r="K24" s="197" t="str">
        <f t="shared" si="0"/>
        <v>-</v>
      </c>
      <c r="L24" s="239"/>
    </row>
    <row r="25" spans="2:12" x14ac:dyDescent="0.25">
      <c r="B25" s="67"/>
      <c r="C25" s="228"/>
      <c r="D25" s="138"/>
      <c r="E25" s="197"/>
      <c r="F25" s="138"/>
      <c r="G25" s="138"/>
      <c r="H25" s="237"/>
      <c r="I25" s="238"/>
      <c r="J25" s="3"/>
      <c r="K25" s="197" t="str">
        <f t="shared" si="0"/>
        <v>-</v>
      </c>
      <c r="L25" s="239"/>
    </row>
    <row r="26" spans="2:12" ht="15.75" thickBot="1" x14ac:dyDescent="0.3">
      <c r="B26" s="127"/>
      <c r="C26" s="111"/>
      <c r="D26" s="283"/>
      <c r="E26" s="71"/>
      <c r="F26" s="283"/>
      <c r="G26" s="283"/>
      <c r="H26" s="407"/>
      <c r="I26" s="408"/>
      <c r="J26" s="409"/>
      <c r="K26" s="71" t="str">
        <f t="shared" si="0"/>
        <v>-</v>
      </c>
      <c r="L26" s="284"/>
    </row>
    <row r="27" spans="2:12" ht="33.75" x14ac:dyDescent="0.25">
      <c r="B27" s="814" t="s">
        <v>106</v>
      </c>
      <c r="C27" s="815"/>
      <c r="D27" s="815"/>
      <c r="E27" s="815"/>
      <c r="F27" s="815"/>
      <c r="G27" s="815"/>
      <c r="H27" s="815"/>
      <c r="I27" s="815"/>
      <c r="J27" s="815"/>
      <c r="K27" s="815"/>
      <c r="L27" s="816"/>
    </row>
    <row r="28" spans="2:12" ht="45" x14ac:dyDescent="0.25">
      <c r="B28" s="242" t="s">
        <v>0</v>
      </c>
      <c r="C28" s="241" t="s">
        <v>129</v>
      </c>
      <c r="D28" s="241" t="s">
        <v>1</v>
      </c>
      <c r="E28" s="241" t="s">
        <v>2</v>
      </c>
      <c r="F28" s="241" t="s">
        <v>3</v>
      </c>
      <c r="G28" s="241" t="s">
        <v>93</v>
      </c>
      <c r="H28" s="241" t="s">
        <v>4</v>
      </c>
      <c r="I28" s="241" t="s">
        <v>92</v>
      </c>
      <c r="J28" s="241" t="s">
        <v>5</v>
      </c>
      <c r="K28" s="241" t="s">
        <v>47</v>
      </c>
      <c r="L28" s="482" t="s">
        <v>136</v>
      </c>
    </row>
    <row r="29" spans="2:12" ht="105" x14ac:dyDescent="0.25">
      <c r="B29" s="196" t="s">
        <v>113</v>
      </c>
      <c r="C29" s="232">
        <v>286901</v>
      </c>
      <c r="D29" s="22" t="s">
        <v>181</v>
      </c>
      <c r="E29" s="232" t="s">
        <v>114</v>
      </c>
      <c r="F29" s="22" t="s">
        <v>182</v>
      </c>
      <c r="G29" s="552">
        <v>3702</v>
      </c>
      <c r="H29" s="23">
        <v>4410739.9400000004</v>
      </c>
      <c r="I29" s="188"/>
      <c r="J29" s="24">
        <v>45863</v>
      </c>
      <c r="K29" s="232">
        <v>3</v>
      </c>
      <c r="L29" s="436" t="s">
        <v>850</v>
      </c>
    </row>
    <row r="30" spans="2:12" ht="105" x14ac:dyDescent="0.25">
      <c r="B30" s="196" t="s">
        <v>113</v>
      </c>
      <c r="C30" s="232">
        <v>286843</v>
      </c>
      <c r="D30" s="22" t="s">
        <v>179</v>
      </c>
      <c r="E30" s="232" t="s">
        <v>114</v>
      </c>
      <c r="F30" s="22" t="s">
        <v>180</v>
      </c>
      <c r="G30" s="552">
        <v>3701</v>
      </c>
      <c r="H30" s="23">
        <v>4947019.43</v>
      </c>
      <c r="I30" s="188"/>
      <c r="J30" s="24">
        <v>45839</v>
      </c>
      <c r="K30" s="232">
        <v>3</v>
      </c>
      <c r="L30" s="436" t="s">
        <v>850</v>
      </c>
    </row>
    <row r="31" spans="2:12" ht="90" x14ac:dyDescent="0.25">
      <c r="B31" s="196" t="s">
        <v>113</v>
      </c>
      <c r="C31" s="232">
        <v>283240</v>
      </c>
      <c r="D31" s="22" t="s">
        <v>183</v>
      </c>
      <c r="E31" s="232" t="s">
        <v>114</v>
      </c>
      <c r="F31" s="22" t="s">
        <v>184</v>
      </c>
      <c r="G31" s="552">
        <v>3702</v>
      </c>
      <c r="H31" s="23">
        <v>2308750.52</v>
      </c>
      <c r="I31" s="188"/>
      <c r="J31" s="24">
        <v>45901</v>
      </c>
      <c r="K31" s="232">
        <v>3</v>
      </c>
      <c r="L31" s="436" t="s">
        <v>850</v>
      </c>
    </row>
    <row r="32" spans="2:12" x14ac:dyDescent="0.25">
      <c r="B32" s="196"/>
      <c r="C32" s="232"/>
      <c r="D32" s="233"/>
      <c r="E32" s="232"/>
      <c r="F32" s="233"/>
      <c r="G32" s="552"/>
      <c r="H32" s="23"/>
      <c r="I32" s="188"/>
      <c r="J32" s="24"/>
      <c r="K32" s="232" t="str">
        <f t="shared" si="0"/>
        <v>-</v>
      </c>
      <c r="L32" s="436"/>
    </row>
    <row r="33" spans="2:12" x14ac:dyDescent="0.25">
      <c r="B33" s="196"/>
      <c r="C33" s="232"/>
      <c r="D33" s="233"/>
      <c r="E33" s="232"/>
      <c r="F33" s="233"/>
      <c r="G33" s="552"/>
      <c r="H33" s="23"/>
      <c r="I33" s="188"/>
      <c r="J33" s="24"/>
      <c r="K33" s="232" t="str">
        <f t="shared" si="0"/>
        <v>-</v>
      </c>
      <c r="L33" s="436"/>
    </row>
    <row r="34" spans="2:12" x14ac:dyDescent="0.25">
      <c r="B34" s="196"/>
      <c r="C34" s="232"/>
      <c r="D34" s="233"/>
      <c r="E34" s="232"/>
      <c r="F34" s="233"/>
      <c r="G34" s="552"/>
      <c r="H34" s="23"/>
      <c r="I34" s="188"/>
      <c r="J34" s="24"/>
      <c r="K34" s="232" t="str">
        <f t="shared" si="0"/>
        <v>-</v>
      </c>
      <c r="L34" s="436"/>
    </row>
    <row r="35" spans="2:12" x14ac:dyDescent="0.25">
      <c r="B35" s="196"/>
      <c r="C35" s="232"/>
      <c r="D35" s="233"/>
      <c r="E35" s="232"/>
      <c r="F35" s="233"/>
      <c r="G35" s="552"/>
      <c r="H35" s="23"/>
      <c r="I35" s="188"/>
      <c r="J35" s="24"/>
      <c r="K35" s="232" t="str">
        <f t="shared" si="0"/>
        <v>-</v>
      </c>
      <c r="L35" s="436"/>
    </row>
    <row r="36" spans="2:12" x14ac:dyDescent="0.25">
      <c r="B36" s="196"/>
      <c r="C36" s="232"/>
      <c r="D36" s="233"/>
      <c r="E36" s="232"/>
      <c r="F36" s="233"/>
      <c r="G36" s="552"/>
      <c r="H36" s="23"/>
      <c r="I36" s="188"/>
      <c r="J36" s="24"/>
      <c r="K36" s="232" t="str">
        <f t="shared" si="0"/>
        <v>-</v>
      </c>
      <c r="L36" s="436"/>
    </row>
    <row r="37" spans="2:12" x14ac:dyDescent="0.25">
      <c r="B37" s="196"/>
      <c r="C37" s="232"/>
      <c r="D37" s="233"/>
      <c r="E37" s="232"/>
      <c r="F37" s="233"/>
      <c r="G37" s="552"/>
      <c r="H37" s="23"/>
      <c r="I37" s="188"/>
      <c r="J37" s="24"/>
      <c r="K37" s="232" t="str">
        <f t="shared" si="0"/>
        <v>-</v>
      </c>
      <c r="L37" s="436"/>
    </row>
    <row r="38" spans="2:12" ht="15.75" thickBot="1" x14ac:dyDescent="0.3">
      <c r="B38" s="231"/>
      <c r="C38" s="437"/>
      <c r="D38" s="438"/>
      <c r="E38" s="437"/>
      <c r="F38" s="438"/>
      <c r="G38" s="554"/>
      <c r="H38" s="235"/>
      <c r="I38" s="236"/>
      <c r="J38" s="204"/>
      <c r="K38" s="437" t="str">
        <f t="shared" si="0"/>
        <v>-</v>
      </c>
      <c r="L38" s="70"/>
    </row>
    <row r="39" spans="2:12" ht="33.75" x14ac:dyDescent="0.25">
      <c r="B39" s="814" t="s">
        <v>107</v>
      </c>
      <c r="C39" s="815"/>
      <c r="D39" s="815"/>
      <c r="E39" s="815"/>
      <c r="F39" s="815"/>
      <c r="G39" s="815"/>
      <c r="H39" s="815"/>
      <c r="I39" s="815"/>
      <c r="J39" s="815"/>
      <c r="K39" s="815"/>
      <c r="L39" s="816"/>
    </row>
    <row r="40" spans="2:12" ht="45" x14ac:dyDescent="0.25">
      <c r="B40" s="242" t="s">
        <v>0</v>
      </c>
      <c r="C40" s="241" t="s">
        <v>129</v>
      </c>
      <c r="D40" s="241" t="s">
        <v>1</v>
      </c>
      <c r="E40" s="241" t="s">
        <v>2</v>
      </c>
      <c r="F40" s="241" t="s">
        <v>3</v>
      </c>
      <c r="G40" s="241" t="s">
        <v>93</v>
      </c>
      <c r="H40" s="241" t="s">
        <v>4</v>
      </c>
      <c r="I40" s="241" t="s">
        <v>92</v>
      </c>
      <c r="J40" s="241" t="s">
        <v>5</v>
      </c>
      <c r="K40" s="241" t="s">
        <v>47</v>
      </c>
      <c r="L40" s="482" t="s">
        <v>136</v>
      </c>
    </row>
    <row r="41" spans="2:12" ht="60" x14ac:dyDescent="0.25">
      <c r="B41" s="67" t="s">
        <v>113</v>
      </c>
      <c r="C41" s="197">
        <v>286898</v>
      </c>
      <c r="D41" s="2" t="s">
        <v>185</v>
      </c>
      <c r="E41" s="197" t="s">
        <v>114</v>
      </c>
      <c r="F41" s="2" t="s">
        <v>186</v>
      </c>
      <c r="G41" s="138">
        <v>3702</v>
      </c>
      <c r="H41" s="237">
        <v>733259.13</v>
      </c>
      <c r="I41" s="238"/>
      <c r="J41" s="3">
        <v>46000</v>
      </c>
      <c r="K41" s="197">
        <v>4</v>
      </c>
      <c r="L41" s="239" t="s">
        <v>850</v>
      </c>
    </row>
    <row r="42" spans="2:12" ht="75" x14ac:dyDescent="0.25">
      <c r="B42" s="67" t="s">
        <v>113</v>
      </c>
      <c r="C42" s="197">
        <v>284152</v>
      </c>
      <c r="D42" s="2" t="s">
        <v>115</v>
      </c>
      <c r="E42" s="197" t="s">
        <v>114</v>
      </c>
      <c r="F42" s="2" t="s">
        <v>187</v>
      </c>
      <c r="G42" s="138">
        <v>3702</v>
      </c>
      <c r="H42" s="237">
        <v>1045993.37</v>
      </c>
      <c r="I42" s="238"/>
      <c r="J42" s="3">
        <v>46000</v>
      </c>
      <c r="K42" s="197">
        <v>4</v>
      </c>
      <c r="L42" s="239" t="s">
        <v>850</v>
      </c>
    </row>
    <row r="43" spans="2:12" x14ac:dyDescent="0.25">
      <c r="B43" s="67"/>
      <c r="C43" s="197"/>
      <c r="D43" s="138"/>
      <c r="E43" s="197"/>
      <c r="F43" s="138"/>
      <c r="G43" s="138"/>
      <c r="H43" s="237"/>
      <c r="I43" s="238"/>
      <c r="J43" s="3"/>
      <c r="K43" s="197" t="str">
        <f t="shared" si="0"/>
        <v>-</v>
      </c>
      <c r="L43" s="239"/>
    </row>
    <row r="44" spans="2:12" x14ac:dyDescent="0.25">
      <c r="B44" s="67"/>
      <c r="C44" s="197"/>
      <c r="D44" s="138"/>
      <c r="E44" s="197"/>
      <c r="F44" s="138"/>
      <c r="G44" s="138"/>
      <c r="H44" s="237"/>
      <c r="I44" s="238"/>
      <c r="J44" s="3"/>
      <c r="K44" s="197" t="str">
        <f t="shared" si="0"/>
        <v>-</v>
      </c>
      <c r="L44" s="239"/>
    </row>
    <row r="45" spans="2:12" x14ac:dyDescent="0.25">
      <c r="B45" s="67"/>
      <c r="C45" s="197"/>
      <c r="D45" s="138"/>
      <c r="E45" s="197"/>
      <c r="F45" s="138"/>
      <c r="G45" s="138"/>
      <c r="H45" s="237"/>
      <c r="I45" s="238"/>
      <c r="J45" s="3"/>
      <c r="K45" s="197" t="str">
        <f t="shared" si="0"/>
        <v>-</v>
      </c>
      <c r="L45" s="239"/>
    </row>
    <row r="46" spans="2:12" x14ac:dyDescent="0.25">
      <c r="B46" s="67"/>
      <c r="C46" s="197"/>
      <c r="D46" s="138"/>
      <c r="E46" s="197"/>
      <c r="F46" s="138"/>
      <c r="G46" s="138"/>
      <c r="H46" s="237"/>
      <c r="I46" s="238"/>
      <c r="J46" s="3"/>
      <c r="K46" s="197" t="str">
        <f t="shared" si="0"/>
        <v>-</v>
      </c>
      <c r="L46" s="239"/>
    </row>
    <row r="47" spans="2:12" x14ac:dyDescent="0.25">
      <c r="B47" s="67"/>
      <c r="C47" s="197"/>
      <c r="D47" s="138"/>
      <c r="E47" s="197"/>
      <c r="F47" s="138"/>
      <c r="G47" s="138"/>
      <c r="H47" s="237"/>
      <c r="I47" s="238"/>
      <c r="J47" s="3"/>
      <c r="K47" s="197" t="str">
        <f t="shared" si="0"/>
        <v>-</v>
      </c>
      <c r="L47" s="239"/>
    </row>
    <row r="48" spans="2:12" x14ac:dyDescent="0.25">
      <c r="B48" s="67"/>
      <c r="C48" s="197"/>
      <c r="D48" s="138"/>
      <c r="E48" s="197"/>
      <c r="F48" s="138"/>
      <c r="G48" s="138"/>
      <c r="H48" s="237"/>
      <c r="I48" s="238"/>
      <c r="J48" s="3"/>
      <c r="K48" s="197" t="str">
        <f t="shared" si="0"/>
        <v>-</v>
      </c>
      <c r="L48" s="239"/>
    </row>
    <row r="49" spans="2:12" x14ac:dyDescent="0.25">
      <c r="B49" s="67"/>
      <c r="C49" s="197"/>
      <c r="D49" s="138"/>
      <c r="E49" s="197"/>
      <c r="F49" s="138"/>
      <c r="G49" s="138"/>
      <c r="H49" s="237"/>
      <c r="I49" s="238"/>
      <c r="J49" s="3"/>
      <c r="K49" s="197" t="str">
        <f t="shared" si="0"/>
        <v>-</v>
      </c>
      <c r="L49" s="239"/>
    </row>
    <row r="50" spans="2:12" ht="15.75" thickBot="1" x14ac:dyDescent="0.3">
      <c r="B50" s="19"/>
      <c r="C50" s="208"/>
      <c r="D50" s="129"/>
      <c r="E50" s="208"/>
      <c r="F50" s="129"/>
      <c r="G50" s="129"/>
      <c r="H50" s="20"/>
      <c r="I50" s="90"/>
      <c r="J50" s="21"/>
      <c r="K50" s="208" t="str">
        <f t="shared" si="0"/>
        <v>-</v>
      </c>
      <c r="L50" s="221"/>
    </row>
    <row r="51" spans="2:12" ht="33.75" x14ac:dyDescent="0.25">
      <c r="B51" s="814" t="s">
        <v>81</v>
      </c>
      <c r="C51" s="815"/>
      <c r="D51" s="815"/>
      <c r="E51" s="815"/>
      <c r="F51" s="815"/>
      <c r="G51" s="815"/>
      <c r="H51" s="815"/>
      <c r="I51" s="815"/>
      <c r="J51" s="815"/>
      <c r="K51" s="815"/>
      <c r="L51" s="816"/>
    </row>
    <row r="52" spans="2:12" ht="45" x14ac:dyDescent="0.25">
      <c r="B52" s="242" t="s">
        <v>0</v>
      </c>
      <c r="C52" s="241" t="s">
        <v>129</v>
      </c>
      <c r="D52" s="241" t="s">
        <v>1</v>
      </c>
      <c r="E52" s="241" t="s">
        <v>2</v>
      </c>
      <c r="F52" s="241" t="s">
        <v>3</v>
      </c>
      <c r="G52" s="241" t="s">
        <v>93</v>
      </c>
      <c r="H52" s="241" t="s">
        <v>4</v>
      </c>
      <c r="I52" s="241" t="s">
        <v>92</v>
      </c>
      <c r="J52" s="241" t="s">
        <v>5</v>
      </c>
      <c r="K52" s="241" t="s">
        <v>47</v>
      </c>
      <c r="L52" s="482" t="s">
        <v>136</v>
      </c>
    </row>
    <row r="53" spans="2:12" x14ac:dyDescent="0.25">
      <c r="B53" s="196"/>
      <c r="C53" s="232"/>
      <c r="D53" s="233"/>
      <c r="E53" s="232"/>
      <c r="F53" s="233"/>
      <c r="G53" s="552"/>
      <c r="H53" s="23"/>
      <c r="I53" s="188"/>
      <c r="J53" s="24"/>
      <c r="K53" s="232" t="str">
        <f t="shared" ref="K53:K62" si="1">IF(AND(J53&gt;=$C$65,J53&lt;=$D$65),"1º Trimestre",IF(AND(J53&gt;=$C$66,J53&lt;=$D$66),"2º Trimestre",IF(AND(J53&gt;=$C$67,J53&lt;=$D$67),"3º Trimestre",IF(AND(J53&gt;=$C$68,J53&lt;=$D$68),"4º Trimestre","-"))))</f>
        <v>-</v>
      </c>
      <c r="L53" s="436"/>
    </row>
    <row r="54" spans="2:12" x14ac:dyDescent="0.25">
      <c r="B54" s="196"/>
      <c r="C54" s="232"/>
      <c r="D54" s="233"/>
      <c r="E54" s="232"/>
      <c r="F54" s="233"/>
      <c r="G54" s="552"/>
      <c r="H54" s="23"/>
      <c r="I54" s="188"/>
      <c r="J54" s="24"/>
      <c r="K54" s="232" t="str">
        <f t="shared" si="1"/>
        <v>-</v>
      </c>
      <c r="L54" s="436"/>
    </row>
    <row r="55" spans="2:12" x14ac:dyDescent="0.25">
      <c r="B55" s="196"/>
      <c r="C55" s="232"/>
      <c r="D55" s="233"/>
      <c r="E55" s="232"/>
      <c r="F55" s="233"/>
      <c r="G55" s="552"/>
      <c r="H55" s="23"/>
      <c r="I55" s="188"/>
      <c r="J55" s="24"/>
      <c r="K55" s="232" t="str">
        <f t="shared" si="1"/>
        <v>-</v>
      </c>
      <c r="L55" s="436"/>
    </row>
    <row r="56" spans="2:12" x14ac:dyDescent="0.25">
      <c r="B56" s="196"/>
      <c r="C56" s="232"/>
      <c r="D56" s="233"/>
      <c r="E56" s="232"/>
      <c r="F56" s="233"/>
      <c r="G56" s="552"/>
      <c r="H56" s="23"/>
      <c r="I56" s="188"/>
      <c r="J56" s="24"/>
      <c r="K56" s="232" t="str">
        <f t="shared" si="1"/>
        <v>-</v>
      </c>
      <c r="L56" s="436"/>
    </row>
    <row r="57" spans="2:12" x14ac:dyDescent="0.25">
      <c r="B57" s="196"/>
      <c r="C57" s="232"/>
      <c r="D57" s="233"/>
      <c r="E57" s="232"/>
      <c r="F57" s="233"/>
      <c r="G57" s="552"/>
      <c r="H57" s="23"/>
      <c r="I57" s="188"/>
      <c r="J57" s="24"/>
      <c r="K57" s="232" t="str">
        <f t="shared" si="1"/>
        <v>-</v>
      </c>
      <c r="L57" s="436"/>
    </row>
    <row r="58" spans="2:12" x14ac:dyDescent="0.25">
      <c r="B58" s="196"/>
      <c r="C58" s="232"/>
      <c r="D58" s="233"/>
      <c r="E58" s="232"/>
      <c r="F58" s="233"/>
      <c r="G58" s="552"/>
      <c r="H58" s="23"/>
      <c r="I58" s="188"/>
      <c r="J58" s="24"/>
      <c r="K58" s="232" t="str">
        <f t="shared" si="1"/>
        <v>-</v>
      </c>
      <c r="L58" s="436"/>
    </row>
    <row r="59" spans="2:12" x14ac:dyDescent="0.25">
      <c r="B59" s="196"/>
      <c r="C59" s="232"/>
      <c r="D59" s="233"/>
      <c r="E59" s="232"/>
      <c r="F59" s="233"/>
      <c r="G59" s="552"/>
      <c r="H59" s="23"/>
      <c r="I59" s="188"/>
      <c r="J59" s="24"/>
      <c r="K59" s="232" t="str">
        <f t="shared" si="1"/>
        <v>-</v>
      </c>
      <c r="L59" s="436"/>
    </row>
    <row r="60" spans="2:12" x14ac:dyDescent="0.25">
      <c r="B60" s="196"/>
      <c r="C60" s="232"/>
      <c r="D60" s="233"/>
      <c r="E60" s="232"/>
      <c r="F60" s="233"/>
      <c r="G60" s="552"/>
      <c r="H60" s="23"/>
      <c r="I60" s="188"/>
      <c r="J60" s="24"/>
      <c r="K60" s="232" t="str">
        <f t="shared" si="1"/>
        <v>-</v>
      </c>
      <c r="L60" s="436"/>
    </row>
    <row r="61" spans="2:12" x14ac:dyDescent="0.25">
      <c r="B61" s="196"/>
      <c r="C61" s="232"/>
      <c r="D61" s="233"/>
      <c r="E61" s="232"/>
      <c r="F61" s="233"/>
      <c r="G61" s="552"/>
      <c r="H61" s="23"/>
      <c r="I61" s="188"/>
      <c r="J61" s="24"/>
      <c r="K61" s="232" t="str">
        <f t="shared" si="1"/>
        <v>-</v>
      </c>
      <c r="L61" s="436"/>
    </row>
    <row r="62" spans="2:12" ht="15.75" thickBot="1" x14ac:dyDescent="0.3">
      <c r="B62" s="189"/>
      <c r="C62" s="190"/>
      <c r="D62" s="192"/>
      <c r="E62" s="190"/>
      <c r="F62" s="192"/>
      <c r="G62" s="192"/>
      <c r="H62" s="487"/>
      <c r="I62" s="40"/>
      <c r="J62" s="25"/>
      <c r="K62" s="190" t="str">
        <f t="shared" si="1"/>
        <v>-</v>
      </c>
      <c r="L62" s="26"/>
    </row>
    <row r="63" spans="2:12" ht="19.5" thickBot="1" x14ac:dyDescent="0.3">
      <c r="H63" s="255">
        <f>SUM(H5:H62)</f>
        <v>108546512.05</v>
      </c>
      <c r="I63" s="255">
        <f>SUM(I5:I62)</f>
        <v>0</v>
      </c>
    </row>
    <row r="64" spans="2:12" ht="16.5" thickBot="1" x14ac:dyDescent="0.3">
      <c r="B64" s="86"/>
      <c r="C64" s="85" t="s">
        <v>45</v>
      </c>
      <c r="D64" s="81" t="s">
        <v>46</v>
      </c>
      <c r="F64" s="256"/>
      <c r="G64" s="256"/>
      <c r="H64" s="257"/>
      <c r="I64" s="257"/>
      <c r="J64" s="257"/>
    </row>
    <row r="65" spans="2:10" ht="15.75" x14ac:dyDescent="0.25">
      <c r="B65" s="87" t="s">
        <v>41</v>
      </c>
      <c r="C65" s="82">
        <v>45292</v>
      </c>
      <c r="D65" s="79">
        <v>45382</v>
      </c>
      <c r="F65" s="254"/>
      <c r="G65" s="254"/>
      <c r="H65" s="258"/>
      <c r="I65" s="258"/>
      <c r="J65" s="256"/>
    </row>
    <row r="66" spans="2:10" ht="15.75" x14ac:dyDescent="0.25">
      <c r="B66" s="88" t="s">
        <v>42</v>
      </c>
      <c r="C66" s="83">
        <v>45383</v>
      </c>
      <c r="D66" s="77">
        <v>45473</v>
      </c>
      <c r="F66" s="254"/>
      <c r="G66" s="254"/>
      <c r="H66" s="256"/>
      <c r="I66" s="256"/>
      <c r="J66" s="259"/>
    </row>
    <row r="67" spans="2:10" ht="15.75" x14ac:dyDescent="0.25">
      <c r="B67" s="88" t="s">
        <v>43</v>
      </c>
      <c r="C67" s="83">
        <v>45474</v>
      </c>
      <c r="D67" s="77">
        <v>45565</v>
      </c>
      <c r="F67" s="254"/>
      <c r="G67" s="254"/>
      <c r="H67" s="259"/>
      <c r="I67" s="259"/>
      <c r="J67" s="256"/>
    </row>
    <row r="68" spans="2:10" ht="16.5" thickBot="1" x14ac:dyDescent="0.3">
      <c r="B68" s="89" t="s">
        <v>44</v>
      </c>
      <c r="C68" s="84">
        <v>45566</v>
      </c>
      <c r="D68" s="78">
        <v>45657</v>
      </c>
      <c r="F68" s="254"/>
      <c r="G68" s="254"/>
      <c r="H68" s="256"/>
      <c r="I68" s="256"/>
      <c r="J68" s="259"/>
    </row>
    <row r="69" spans="2:10" x14ac:dyDescent="0.25">
      <c r="F69" s="256"/>
      <c r="G69" s="256"/>
      <c r="H69" s="259"/>
      <c r="I69" s="259"/>
      <c r="J69" s="256"/>
    </row>
    <row r="70" spans="2:10" x14ac:dyDescent="0.25">
      <c r="F70" s="256"/>
      <c r="G70" s="256"/>
      <c r="H70" s="259"/>
      <c r="I70" s="259"/>
      <c r="J70" s="256"/>
    </row>
    <row r="71" spans="2:10" x14ac:dyDescent="0.25">
      <c r="F71" s="256"/>
      <c r="G71" s="256"/>
      <c r="H71" s="259"/>
      <c r="I71" s="259"/>
      <c r="J71" s="256"/>
    </row>
    <row r="72" spans="2:10" x14ac:dyDescent="0.25">
      <c r="F72" s="256"/>
      <c r="G72" s="256"/>
      <c r="H72" s="256"/>
      <c r="I72" s="256"/>
      <c r="J72" s="259"/>
    </row>
    <row r="73" spans="2:10" x14ac:dyDescent="0.25">
      <c r="F73" s="256"/>
      <c r="G73" s="256"/>
      <c r="H73" s="259"/>
      <c r="I73" s="259"/>
      <c r="J73" s="256"/>
    </row>
    <row r="74" spans="2:10" x14ac:dyDescent="0.25">
      <c r="F74" s="256"/>
      <c r="G74" s="256"/>
      <c r="H74" s="259"/>
      <c r="I74" s="259"/>
      <c r="J74" s="256"/>
    </row>
    <row r="75" spans="2:10" x14ac:dyDescent="0.25">
      <c r="F75" s="256"/>
      <c r="G75" s="256"/>
      <c r="H75" s="259"/>
      <c r="I75" s="259"/>
      <c r="J75" s="256"/>
    </row>
    <row r="76" spans="2:10" x14ac:dyDescent="0.25">
      <c r="F76" s="256"/>
      <c r="G76" s="256"/>
      <c r="H76" s="259"/>
      <c r="I76" s="259"/>
      <c r="J76" s="256"/>
    </row>
    <row r="77" spans="2:10" x14ac:dyDescent="0.25">
      <c r="F77" s="256"/>
      <c r="G77" s="256"/>
      <c r="H77" s="259"/>
      <c r="I77" s="259"/>
      <c r="J77" s="256"/>
    </row>
    <row r="78" spans="2:10" x14ac:dyDescent="0.25">
      <c r="F78" s="256"/>
      <c r="G78" s="256"/>
      <c r="H78" s="256"/>
      <c r="I78" s="256"/>
      <c r="J78" s="259"/>
    </row>
    <row r="79" spans="2:10" x14ac:dyDescent="0.25">
      <c r="F79" s="256"/>
      <c r="G79" s="256"/>
      <c r="H79" s="256"/>
      <c r="I79" s="256"/>
      <c r="J79" s="259"/>
    </row>
    <row r="80" spans="2:10" x14ac:dyDescent="0.25">
      <c r="F80" s="256"/>
      <c r="G80" s="256"/>
      <c r="H80" s="259"/>
      <c r="I80" s="259"/>
      <c r="J80" s="256"/>
    </row>
    <row r="81" spans="6:10" x14ac:dyDescent="0.25">
      <c r="F81" s="256"/>
      <c r="G81" s="256"/>
      <c r="H81" s="259"/>
      <c r="I81" s="259"/>
      <c r="J81" s="256"/>
    </row>
    <row r="82" spans="6:10" x14ac:dyDescent="0.25">
      <c r="F82" s="256"/>
      <c r="G82" s="256"/>
      <c r="H82" s="259"/>
      <c r="I82" s="259"/>
      <c r="J82" s="256"/>
    </row>
    <row r="83" spans="6:10" x14ac:dyDescent="0.25">
      <c r="F83" s="256"/>
      <c r="G83" s="256"/>
      <c r="H83" s="259"/>
      <c r="I83" s="259"/>
      <c r="J83" s="256"/>
    </row>
    <row r="84" spans="6:10" x14ac:dyDescent="0.25">
      <c r="F84" s="256"/>
      <c r="G84" s="256"/>
      <c r="H84" s="259"/>
      <c r="I84" s="259"/>
      <c r="J84" s="256"/>
    </row>
    <row r="85" spans="6:10" x14ac:dyDescent="0.25">
      <c r="F85" s="256"/>
      <c r="G85" s="256"/>
      <c r="H85" s="259"/>
      <c r="I85" s="259"/>
      <c r="J85" s="256"/>
    </row>
    <row r="86" spans="6:10" x14ac:dyDescent="0.25">
      <c r="F86" s="256"/>
      <c r="G86" s="256"/>
      <c r="H86" s="259"/>
      <c r="I86" s="259"/>
      <c r="J86" s="256"/>
    </row>
    <row r="87" spans="6:10" x14ac:dyDescent="0.25">
      <c r="F87" s="256"/>
      <c r="G87" s="256"/>
      <c r="H87" s="259"/>
      <c r="I87" s="259"/>
      <c r="J87" s="256"/>
    </row>
    <row r="88" spans="6:10" x14ac:dyDescent="0.25">
      <c r="F88" s="260"/>
      <c r="G88" s="260"/>
      <c r="H88" s="261"/>
      <c r="I88" s="261"/>
      <c r="J88" s="261"/>
    </row>
    <row r="89" spans="6:10" x14ac:dyDescent="0.25">
      <c r="F89" s="260"/>
      <c r="G89" s="260"/>
      <c r="H89" s="809"/>
      <c r="I89" s="809"/>
      <c r="J89" s="809"/>
    </row>
    <row r="92" spans="6:10" x14ac:dyDescent="0.25">
      <c r="H92" s="262"/>
      <c r="I92" s="262"/>
    </row>
  </sheetData>
  <sheetProtection selectLockedCells="1"/>
  <sortState ref="B3:K16">
    <sortCondition ref="J3"/>
  </sortState>
  <mergeCells count="8">
    <mergeCell ref="H89:J89"/>
    <mergeCell ref="A5:A14"/>
    <mergeCell ref="B2:L2"/>
    <mergeCell ref="B3:L3"/>
    <mergeCell ref="B51:L51"/>
    <mergeCell ref="B39:L39"/>
    <mergeCell ref="B15:L15"/>
    <mergeCell ref="B27:L27"/>
  </mergeCells>
  <hyperlinks>
    <hyperlink ref="C1" location="Trimestres!A1" display="Trimestres"/>
    <hyperlink ref="B1" location="'Menu Principal'!A1" display="Menu Principal"/>
  </hyperlinks>
  <pageMargins left="0.511811024" right="0.511811024" top="0.78740157499999996" bottom="0.78740157499999996" header="0.31496062000000002" footer="0.31496062000000002"/>
  <pageSetup paperSize="9" scale="4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6"/>
  <sheetViews>
    <sheetView showGridLines="0" zoomScale="80" zoomScaleNormal="80" workbookViewId="0">
      <selection activeCell="E49" sqref="E49"/>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9" width="25.7109375" style="5" customWidth="1"/>
    <col min="10" max="10" width="25.7109375" style="17" customWidth="1"/>
    <col min="11" max="11" width="20.7109375" style="5" customWidth="1"/>
    <col min="12" max="12" width="13.7109375" style="5" customWidth="1"/>
    <col min="13" max="13" width="13.85546875" style="250" customWidth="1"/>
    <col min="14" max="15" width="9.140625" style="5"/>
    <col min="16" max="18" width="12.42578125" style="5" bestFit="1" customWidth="1"/>
    <col min="19" max="16384" width="9.140625" style="5"/>
  </cols>
  <sheetData>
    <row r="1" spans="2:13" ht="19.5" thickBot="1" x14ac:dyDescent="0.3">
      <c r="B1" s="405" t="s">
        <v>109</v>
      </c>
      <c r="C1" s="405" t="s">
        <v>110</v>
      </c>
    </row>
    <row r="2" spans="2:13" ht="34.5" thickBot="1" x14ac:dyDescent="0.3">
      <c r="B2" s="811" t="s">
        <v>19</v>
      </c>
      <c r="C2" s="812"/>
      <c r="D2" s="812"/>
      <c r="E2" s="812"/>
      <c r="F2" s="812"/>
      <c r="G2" s="812"/>
      <c r="H2" s="812"/>
      <c r="I2" s="812"/>
      <c r="J2" s="812"/>
      <c r="K2" s="812"/>
      <c r="L2" s="813"/>
    </row>
    <row r="3" spans="2:13" ht="33.75" x14ac:dyDescent="0.25">
      <c r="B3" s="814" t="s">
        <v>104</v>
      </c>
      <c r="C3" s="815"/>
      <c r="D3" s="815"/>
      <c r="E3" s="815"/>
      <c r="F3" s="815"/>
      <c r="G3" s="815"/>
      <c r="H3" s="815"/>
      <c r="I3" s="815"/>
      <c r="J3" s="815"/>
      <c r="K3" s="815"/>
      <c r="L3" s="816"/>
    </row>
    <row r="4" spans="2:13" ht="45" x14ac:dyDescent="0.25">
      <c r="B4" s="242" t="s">
        <v>0</v>
      </c>
      <c r="C4" s="241" t="s">
        <v>129</v>
      </c>
      <c r="D4" s="241" t="s">
        <v>1</v>
      </c>
      <c r="E4" s="241" t="s">
        <v>2</v>
      </c>
      <c r="F4" s="241" t="s">
        <v>3</v>
      </c>
      <c r="G4" s="241" t="s">
        <v>93</v>
      </c>
      <c r="H4" s="241" t="s">
        <v>4</v>
      </c>
      <c r="I4" s="241" t="s">
        <v>92</v>
      </c>
      <c r="J4" s="241" t="s">
        <v>5</v>
      </c>
      <c r="K4" s="241" t="s">
        <v>47</v>
      </c>
      <c r="L4" s="482" t="s">
        <v>136</v>
      </c>
    </row>
    <row r="5" spans="2:13" ht="409.5" x14ac:dyDescent="0.25">
      <c r="B5" s="196" t="s">
        <v>118</v>
      </c>
      <c r="C5" s="232">
        <v>290117</v>
      </c>
      <c r="D5" s="22" t="s">
        <v>307</v>
      </c>
      <c r="E5" s="560" t="s">
        <v>114</v>
      </c>
      <c r="F5" s="233" t="s">
        <v>308</v>
      </c>
      <c r="G5" s="542">
        <v>4006</v>
      </c>
      <c r="H5" s="195">
        <v>1638065.68</v>
      </c>
      <c r="I5" s="34"/>
      <c r="J5" s="24">
        <v>45679</v>
      </c>
      <c r="K5" s="232">
        <v>1</v>
      </c>
      <c r="L5" s="436" t="s">
        <v>850</v>
      </c>
    </row>
    <row r="6" spans="2:13" ht="409.5" x14ac:dyDescent="0.25">
      <c r="B6" s="93" t="s">
        <v>118</v>
      </c>
      <c r="C6" s="94">
        <v>289659</v>
      </c>
      <c r="D6" s="95" t="s">
        <v>285</v>
      </c>
      <c r="E6" s="94" t="s">
        <v>114</v>
      </c>
      <c r="F6" s="95" t="s">
        <v>286</v>
      </c>
      <c r="G6" s="96">
        <v>4006</v>
      </c>
      <c r="H6" s="66">
        <v>1648288.99</v>
      </c>
      <c r="I6" s="103"/>
      <c r="J6" s="97">
        <v>45678</v>
      </c>
      <c r="K6" s="232">
        <v>1</v>
      </c>
      <c r="L6" s="436" t="s">
        <v>850</v>
      </c>
      <c r="M6" s="69"/>
    </row>
    <row r="7" spans="2:13" ht="345" x14ac:dyDescent="0.25">
      <c r="B7" s="93" t="s">
        <v>117</v>
      </c>
      <c r="C7" s="94">
        <v>290264</v>
      </c>
      <c r="D7" s="95" t="s">
        <v>318</v>
      </c>
      <c r="E7" s="94" t="s">
        <v>114</v>
      </c>
      <c r="F7" s="95" t="s">
        <v>319</v>
      </c>
      <c r="G7" s="96">
        <v>4006</v>
      </c>
      <c r="H7" s="103">
        <v>411651.65</v>
      </c>
      <c r="I7" s="103"/>
      <c r="J7" s="97">
        <v>46045</v>
      </c>
      <c r="K7" s="232">
        <v>1</v>
      </c>
      <c r="L7" s="436" t="s">
        <v>850</v>
      </c>
    </row>
    <row r="8" spans="2:13" ht="165" x14ac:dyDescent="0.25">
      <c r="B8" s="196" t="s">
        <v>116</v>
      </c>
      <c r="C8" s="232">
        <v>289935</v>
      </c>
      <c r="D8" s="27" t="s">
        <v>297</v>
      </c>
      <c r="E8" s="560" t="s">
        <v>114</v>
      </c>
      <c r="F8" s="233" t="s">
        <v>298</v>
      </c>
      <c r="G8" s="542">
        <v>4006</v>
      </c>
      <c r="H8" s="195">
        <v>163252.32999999999</v>
      </c>
      <c r="I8" s="41"/>
      <c r="J8" s="24">
        <v>46110</v>
      </c>
      <c r="K8" s="232">
        <v>1</v>
      </c>
      <c r="L8" s="436" t="s">
        <v>850</v>
      </c>
      <c r="M8" s="69"/>
    </row>
    <row r="9" spans="2:13" ht="409.5" x14ac:dyDescent="0.25">
      <c r="B9" s="196" t="s">
        <v>118</v>
      </c>
      <c r="C9" s="233">
        <v>289614</v>
      </c>
      <c r="D9" s="27" t="s">
        <v>277</v>
      </c>
      <c r="E9" s="560" t="s">
        <v>114</v>
      </c>
      <c r="F9" s="233" t="s">
        <v>278</v>
      </c>
      <c r="G9" s="542">
        <v>5207</v>
      </c>
      <c r="H9" s="195">
        <v>277949.62</v>
      </c>
      <c r="I9" s="34"/>
      <c r="J9" s="234">
        <v>46451</v>
      </c>
      <c r="K9" s="232">
        <v>1</v>
      </c>
      <c r="L9" s="436" t="s">
        <v>850</v>
      </c>
    </row>
    <row r="10" spans="2:13" ht="360" x14ac:dyDescent="0.25">
      <c r="B10" s="196" t="s">
        <v>118</v>
      </c>
      <c r="C10" s="233">
        <v>289510</v>
      </c>
      <c r="D10" s="22" t="s">
        <v>276</v>
      </c>
      <c r="E10" s="560" t="s">
        <v>114</v>
      </c>
      <c r="F10" s="233" t="s">
        <v>275</v>
      </c>
      <c r="G10" s="542">
        <v>5207</v>
      </c>
      <c r="H10" s="195">
        <v>442837.33</v>
      </c>
      <c r="I10" s="34"/>
      <c r="J10" s="24">
        <v>47176</v>
      </c>
      <c r="K10" s="232">
        <v>1</v>
      </c>
      <c r="L10" s="436" t="s">
        <v>850</v>
      </c>
      <c r="M10" s="69"/>
    </row>
    <row r="11" spans="2:13" ht="30" x14ac:dyDescent="0.25">
      <c r="B11" s="93" t="s">
        <v>717</v>
      </c>
      <c r="C11" s="96">
        <v>303172</v>
      </c>
      <c r="D11" s="104" t="s">
        <v>119</v>
      </c>
      <c r="E11" s="94">
        <v>70</v>
      </c>
      <c r="F11" s="95" t="s">
        <v>718</v>
      </c>
      <c r="G11" s="96">
        <v>5207</v>
      </c>
      <c r="H11" s="66">
        <v>700000</v>
      </c>
      <c r="I11" s="103"/>
      <c r="J11" s="97">
        <v>45688</v>
      </c>
      <c r="K11" s="232">
        <v>1</v>
      </c>
      <c r="L11" s="436" t="s">
        <v>850</v>
      </c>
    </row>
    <row r="12" spans="2:13" ht="165" x14ac:dyDescent="0.25">
      <c r="B12" s="93" t="s">
        <v>130</v>
      </c>
      <c r="C12" s="96">
        <v>290908</v>
      </c>
      <c r="D12" s="104" t="s">
        <v>389</v>
      </c>
      <c r="E12" s="94">
        <v>1</v>
      </c>
      <c r="F12" s="95" t="s">
        <v>390</v>
      </c>
      <c r="G12" s="96">
        <v>4006</v>
      </c>
      <c r="H12" s="66">
        <v>870.59</v>
      </c>
      <c r="I12" s="103"/>
      <c r="J12" s="97">
        <v>45747</v>
      </c>
      <c r="K12" s="232">
        <v>1</v>
      </c>
      <c r="L12" s="436" t="s">
        <v>850</v>
      </c>
    </row>
    <row r="13" spans="2:13" ht="30" x14ac:dyDescent="0.25">
      <c r="B13" s="93" t="s">
        <v>715</v>
      </c>
      <c r="C13" s="96">
        <v>303328</v>
      </c>
      <c r="D13" s="104" t="s">
        <v>720</v>
      </c>
      <c r="E13" s="94">
        <v>5</v>
      </c>
      <c r="F13" s="95" t="s">
        <v>716</v>
      </c>
      <c r="G13" s="96">
        <v>5207</v>
      </c>
      <c r="H13" s="66">
        <v>50000</v>
      </c>
      <c r="I13" s="103"/>
      <c r="J13" s="97">
        <v>45747</v>
      </c>
      <c r="K13" s="232">
        <v>1</v>
      </c>
      <c r="L13" s="436" t="s">
        <v>850</v>
      </c>
    </row>
    <row r="14" spans="2:13" ht="75" x14ac:dyDescent="0.25">
      <c r="B14" s="93" t="s">
        <v>130</v>
      </c>
      <c r="C14" s="96">
        <v>290902</v>
      </c>
      <c r="D14" s="104" t="s">
        <v>388</v>
      </c>
      <c r="E14" s="94">
        <v>1</v>
      </c>
      <c r="F14" s="95" t="s">
        <v>387</v>
      </c>
      <c r="G14" s="96">
        <v>4006</v>
      </c>
      <c r="H14" s="66">
        <v>622.74</v>
      </c>
      <c r="I14" s="103"/>
      <c r="J14" s="97">
        <v>45747</v>
      </c>
      <c r="K14" s="232">
        <v>1</v>
      </c>
      <c r="L14" s="436" t="s">
        <v>850</v>
      </c>
    </row>
    <row r="15" spans="2:13" ht="45" x14ac:dyDescent="0.25">
      <c r="B15" s="93" t="s">
        <v>125</v>
      </c>
      <c r="C15" s="96">
        <v>294638</v>
      </c>
      <c r="D15" s="95" t="s">
        <v>427</v>
      </c>
      <c r="E15" s="94" t="s">
        <v>114</v>
      </c>
      <c r="F15" s="95" t="s">
        <v>428</v>
      </c>
      <c r="G15" s="96">
        <v>4006</v>
      </c>
      <c r="H15" s="66">
        <v>3232.32</v>
      </c>
      <c r="I15" s="103"/>
      <c r="J15" s="97">
        <v>45747</v>
      </c>
      <c r="K15" s="232">
        <v>1</v>
      </c>
      <c r="L15" s="436" t="s">
        <v>850</v>
      </c>
    </row>
    <row r="16" spans="2:13" ht="345" x14ac:dyDescent="0.25">
      <c r="B16" s="93" t="s">
        <v>155</v>
      </c>
      <c r="C16" s="96">
        <v>289727</v>
      </c>
      <c r="D16" s="95" t="s">
        <v>290</v>
      </c>
      <c r="E16" s="94" t="s">
        <v>114</v>
      </c>
      <c r="F16" s="95" t="s">
        <v>291</v>
      </c>
      <c r="G16" s="96">
        <v>4006</v>
      </c>
      <c r="H16" s="66">
        <v>1134770.67</v>
      </c>
      <c r="I16" s="103"/>
      <c r="J16" s="97">
        <v>46075</v>
      </c>
      <c r="K16" s="232">
        <v>1</v>
      </c>
      <c r="L16" s="436" t="s">
        <v>850</v>
      </c>
    </row>
    <row r="17" spans="2:13" x14ac:dyDescent="0.25">
      <c r="B17" s="93"/>
      <c r="C17" s="96"/>
      <c r="D17" s="95"/>
      <c r="E17" s="94"/>
      <c r="F17" s="95"/>
      <c r="G17" s="96"/>
      <c r="H17" s="103"/>
      <c r="I17" s="103"/>
      <c r="J17" s="97"/>
      <c r="K17" s="232"/>
      <c r="L17" s="436"/>
    </row>
    <row r="18" spans="2:13" x14ac:dyDescent="0.25">
      <c r="B18" s="93"/>
      <c r="C18" s="96"/>
      <c r="D18" s="95"/>
      <c r="E18" s="94"/>
      <c r="F18" s="95"/>
      <c r="G18" s="96"/>
      <c r="H18" s="66"/>
      <c r="I18" s="103"/>
      <c r="J18" s="97"/>
      <c r="K18" s="232"/>
      <c r="L18" s="436"/>
    </row>
    <row r="19" spans="2:13" x14ac:dyDescent="0.25">
      <c r="B19" s="93"/>
      <c r="C19" s="96"/>
      <c r="D19" s="96"/>
      <c r="E19" s="94"/>
      <c r="F19" s="96"/>
      <c r="G19" s="96"/>
      <c r="H19" s="66"/>
      <c r="I19" s="103"/>
      <c r="J19" s="97"/>
      <c r="K19" s="232" t="str">
        <f t="shared" ref="K19:K24" si="0">IF(AND(J19&gt;=$C$125,J19&lt;=$D$125),"1º Trimestre",IF(AND(J19&gt;=$C$126,J19&lt;=$D$126),"2º Trimestre",IF(AND(J19&gt;=$C$127,J19&lt;=$D$127),"3º Trimestre",IF(AND(J19&gt;=$C$128,J19&lt;=$D$128),"4º Trimestre","-"))))</f>
        <v>-</v>
      </c>
      <c r="L19" s="436"/>
      <c r="M19" s="69"/>
    </row>
    <row r="20" spans="2:13" x14ac:dyDescent="0.25">
      <c r="B20" s="93"/>
      <c r="C20" s="96"/>
      <c r="D20" s="96"/>
      <c r="E20" s="94"/>
      <c r="F20" s="96"/>
      <c r="G20" s="96"/>
      <c r="H20" s="66"/>
      <c r="I20" s="103"/>
      <c r="J20" s="97"/>
      <c r="K20" s="232" t="str">
        <f t="shared" si="0"/>
        <v>-</v>
      </c>
      <c r="L20" s="436"/>
      <c r="M20" s="69"/>
    </row>
    <row r="21" spans="2:13" x14ac:dyDescent="0.25">
      <c r="B21" s="93"/>
      <c r="C21" s="96"/>
      <c r="D21" s="96"/>
      <c r="E21" s="94"/>
      <c r="F21" s="96"/>
      <c r="G21" s="96"/>
      <c r="H21" s="66"/>
      <c r="I21" s="103"/>
      <c r="J21" s="97"/>
      <c r="K21" s="232" t="str">
        <f t="shared" si="0"/>
        <v>-</v>
      </c>
      <c r="L21" s="436"/>
      <c r="M21" s="69"/>
    </row>
    <row r="22" spans="2:13" x14ac:dyDescent="0.25">
      <c r="B22" s="93"/>
      <c r="C22" s="96"/>
      <c r="D22" s="96"/>
      <c r="E22" s="94"/>
      <c r="F22" s="96"/>
      <c r="G22" s="96"/>
      <c r="H22" s="66"/>
      <c r="I22" s="103"/>
      <c r="J22" s="97"/>
      <c r="K22" s="232" t="str">
        <f t="shared" si="0"/>
        <v>-</v>
      </c>
      <c r="L22" s="436"/>
      <c r="M22" s="69"/>
    </row>
    <row r="23" spans="2:13" x14ac:dyDescent="0.25">
      <c r="B23" s="93"/>
      <c r="C23" s="96"/>
      <c r="D23" s="96"/>
      <c r="E23" s="94"/>
      <c r="F23" s="96"/>
      <c r="G23" s="96"/>
      <c r="H23" s="103"/>
      <c r="I23" s="103"/>
      <c r="J23" s="161"/>
      <c r="K23" s="232" t="str">
        <f t="shared" si="0"/>
        <v>-</v>
      </c>
      <c r="L23" s="436"/>
      <c r="M23" s="69"/>
    </row>
    <row r="24" spans="2:13" ht="15.75" thickBot="1" x14ac:dyDescent="0.3">
      <c r="B24" s="99"/>
      <c r="C24" s="100"/>
      <c r="D24" s="100"/>
      <c r="E24" s="399"/>
      <c r="F24" s="100"/>
      <c r="G24" s="100"/>
      <c r="H24" s="106"/>
      <c r="I24" s="484"/>
      <c r="J24" s="485"/>
      <c r="K24" s="437" t="str">
        <f t="shared" si="0"/>
        <v>-</v>
      </c>
      <c r="L24" s="70"/>
    </row>
    <row r="25" spans="2:13" ht="33.75" x14ac:dyDescent="0.25">
      <c r="B25" s="814" t="s">
        <v>105</v>
      </c>
      <c r="C25" s="815"/>
      <c r="D25" s="815"/>
      <c r="E25" s="815"/>
      <c r="F25" s="815"/>
      <c r="G25" s="815"/>
      <c r="H25" s="815"/>
      <c r="I25" s="815"/>
      <c r="J25" s="815"/>
      <c r="K25" s="815"/>
      <c r="L25" s="816"/>
    </row>
    <row r="26" spans="2:13" ht="45" x14ac:dyDescent="0.25">
      <c r="B26" s="242" t="s">
        <v>0</v>
      </c>
      <c r="C26" s="241" t="s">
        <v>129</v>
      </c>
      <c r="D26" s="241" t="s">
        <v>1</v>
      </c>
      <c r="E26" s="241" t="s">
        <v>2</v>
      </c>
      <c r="F26" s="241" t="s">
        <v>3</v>
      </c>
      <c r="G26" s="241" t="s">
        <v>93</v>
      </c>
      <c r="H26" s="241" t="s">
        <v>4</v>
      </c>
      <c r="I26" s="241" t="s">
        <v>92</v>
      </c>
      <c r="J26" s="241" t="s">
        <v>5</v>
      </c>
      <c r="K26" s="241" t="s">
        <v>47</v>
      </c>
      <c r="L26" s="482" t="s">
        <v>136</v>
      </c>
    </row>
    <row r="27" spans="2:13" ht="75" x14ac:dyDescent="0.25">
      <c r="B27" s="229" t="s">
        <v>116</v>
      </c>
      <c r="C27" s="228">
        <v>290504</v>
      </c>
      <c r="D27" s="11" t="s">
        <v>341</v>
      </c>
      <c r="E27" s="561">
        <v>1</v>
      </c>
      <c r="F27" s="11" t="s">
        <v>342</v>
      </c>
      <c r="G27" s="543">
        <v>5207</v>
      </c>
      <c r="H27" s="29">
        <v>622740</v>
      </c>
      <c r="I27" s="120"/>
      <c r="J27" s="227">
        <v>45838</v>
      </c>
      <c r="K27" s="228">
        <v>2</v>
      </c>
      <c r="L27" s="281" t="s">
        <v>850</v>
      </c>
    </row>
    <row r="28" spans="2:13" ht="120" x14ac:dyDescent="0.25">
      <c r="B28" s="229" t="s">
        <v>116</v>
      </c>
      <c r="C28" s="230">
        <v>290548</v>
      </c>
      <c r="D28" s="10" t="s">
        <v>349</v>
      </c>
      <c r="E28" s="561">
        <v>3</v>
      </c>
      <c r="F28" s="230" t="s">
        <v>350</v>
      </c>
      <c r="G28" s="543">
        <v>5207</v>
      </c>
      <c r="H28" s="29">
        <v>235548.76</v>
      </c>
      <c r="I28" s="120"/>
      <c r="J28" s="227">
        <v>45838</v>
      </c>
      <c r="K28" s="228">
        <v>2</v>
      </c>
      <c r="L28" s="281" t="s">
        <v>850</v>
      </c>
    </row>
    <row r="29" spans="2:13" ht="165" x14ac:dyDescent="0.25">
      <c r="B29" s="646" t="s">
        <v>116</v>
      </c>
      <c r="C29" s="645">
        <v>290608</v>
      </c>
      <c r="D29" s="10" t="s">
        <v>353</v>
      </c>
      <c r="E29" s="643" t="s">
        <v>114</v>
      </c>
      <c r="F29" s="645" t="s">
        <v>354</v>
      </c>
      <c r="G29" s="645">
        <v>4006</v>
      </c>
      <c r="H29" s="29">
        <v>372658</v>
      </c>
      <c r="I29" s="650"/>
      <c r="J29" s="644">
        <v>45838</v>
      </c>
      <c r="K29" s="643">
        <v>2</v>
      </c>
      <c r="L29" s="281" t="s">
        <v>850</v>
      </c>
    </row>
    <row r="30" spans="2:13" ht="105" x14ac:dyDescent="0.25">
      <c r="B30" s="646" t="s">
        <v>117</v>
      </c>
      <c r="C30" s="645">
        <v>290936</v>
      </c>
      <c r="D30" s="10" t="s">
        <v>393</v>
      </c>
      <c r="E30" s="643">
        <v>20</v>
      </c>
      <c r="F30" s="645" t="s">
        <v>391</v>
      </c>
      <c r="G30" s="645">
        <v>4006</v>
      </c>
      <c r="H30" s="29">
        <v>150000</v>
      </c>
      <c r="I30" s="650"/>
      <c r="J30" s="644">
        <v>45838</v>
      </c>
      <c r="K30" s="643">
        <v>2</v>
      </c>
      <c r="L30" s="281" t="s">
        <v>850</v>
      </c>
    </row>
    <row r="31" spans="2:13" ht="105" x14ac:dyDescent="0.25">
      <c r="B31" s="646" t="s">
        <v>117</v>
      </c>
      <c r="C31" s="645">
        <v>290943</v>
      </c>
      <c r="D31" s="10" t="s">
        <v>392</v>
      </c>
      <c r="E31" s="643">
        <v>5</v>
      </c>
      <c r="F31" s="645" t="s">
        <v>391</v>
      </c>
      <c r="G31" s="645">
        <v>4006</v>
      </c>
      <c r="H31" s="29">
        <v>54000</v>
      </c>
      <c r="I31" s="650"/>
      <c r="J31" s="644">
        <v>45838</v>
      </c>
      <c r="K31" s="643">
        <v>2</v>
      </c>
      <c r="L31" s="281" t="s">
        <v>850</v>
      </c>
    </row>
    <row r="32" spans="2:13" ht="105" x14ac:dyDescent="0.25">
      <c r="B32" s="646" t="s">
        <v>117</v>
      </c>
      <c r="C32" s="645">
        <v>290966</v>
      </c>
      <c r="D32" s="10" t="s">
        <v>394</v>
      </c>
      <c r="E32" s="643">
        <v>1</v>
      </c>
      <c r="F32" s="645" t="s">
        <v>391</v>
      </c>
      <c r="G32" s="645">
        <v>4006</v>
      </c>
      <c r="H32" s="29">
        <v>23950</v>
      </c>
      <c r="I32" s="650"/>
      <c r="J32" s="644">
        <v>45838</v>
      </c>
      <c r="K32" s="643">
        <v>2</v>
      </c>
      <c r="L32" s="281" t="s">
        <v>850</v>
      </c>
    </row>
    <row r="33" spans="2:12" ht="195" x14ac:dyDescent="0.25">
      <c r="B33" s="646" t="s">
        <v>116</v>
      </c>
      <c r="C33" s="645">
        <v>291158</v>
      </c>
      <c r="D33" s="10" t="s">
        <v>405</v>
      </c>
      <c r="E33" s="643">
        <v>300</v>
      </c>
      <c r="F33" s="645" t="s">
        <v>406</v>
      </c>
      <c r="G33" s="645">
        <v>4006</v>
      </c>
      <c r="H33" s="29">
        <v>400733.19</v>
      </c>
      <c r="I33" s="650"/>
      <c r="J33" s="644">
        <v>45777</v>
      </c>
      <c r="K33" s="643">
        <v>2</v>
      </c>
      <c r="L33" s="281" t="s">
        <v>850</v>
      </c>
    </row>
    <row r="34" spans="2:12" ht="45" x14ac:dyDescent="0.25">
      <c r="B34" s="646" t="s">
        <v>125</v>
      </c>
      <c r="C34" s="645">
        <v>293624</v>
      </c>
      <c r="D34" s="10" t="s">
        <v>471</v>
      </c>
      <c r="E34" s="643">
        <v>3</v>
      </c>
      <c r="F34" s="645" t="s">
        <v>472</v>
      </c>
      <c r="G34" s="645">
        <v>4004</v>
      </c>
      <c r="H34" s="29">
        <v>2412</v>
      </c>
      <c r="I34" s="650"/>
      <c r="J34" s="644">
        <v>45807</v>
      </c>
      <c r="K34" s="643">
        <v>2</v>
      </c>
      <c r="L34" s="281" t="s">
        <v>850</v>
      </c>
    </row>
    <row r="35" spans="2:12" ht="150" x14ac:dyDescent="0.25">
      <c r="B35" s="646" t="s">
        <v>118</v>
      </c>
      <c r="C35" s="645">
        <v>289629</v>
      </c>
      <c r="D35" s="10" t="s">
        <v>279</v>
      </c>
      <c r="E35" s="643" t="s">
        <v>114</v>
      </c>
      <c r="F35" s="645" t="s">
        <v>280</v>
      </c>
      <c r="G35" s="645">
        <v>4006</v>
      </c>
      <c r="H35" s="29">
        <v>244304.53</v>
      </c>
      <c r="I35" s="650"/>
      <c r="J35" s="644">
        <v>45838</v>
      </c>
      <c r="K35" s="643">
        <v>2</v>
      </c>
      <c r="L35" s="281" t="s">
        <v>850</v>
      </c>
    </row>
    <row r="36" spans="2:12" ht="90" x14ac:dyDescent="0.25">
      <c r="B36" s="646" t="s">
        <v>116</v>
      </c>
      <c r="C36" s="645">
        <v>290407</v>
      </c>
      <c r="D36" s="10" t="s">
        <v>330</v>
      </c>
      <c r="E36" s="643" t="s">
        <v>114</v>
      </c>
      <c r="F36" s="645" t="s">
        <v>331</v>
      </c>
      <c r="G36" s="645">
        <v>4006</v>
      </c>
      <c r="H36" s="29">
        <v>333165.90000000002</v>
      </c>
      <c r="I36" s="650"/>
      <c r="J36" s="644">
        <v>45838</v>
      </c>
      <c r="K36" s="643">
        <v>2</v>
      </c>
      <c r="L36" s="281" t="s">
        <v>850</v>
      </c>
    </row>
    <row r="37" spans="2:12" ht="165" x14ac:dyDescent="0.25">
      <c r="B37" s="646" t="s">
        <v>116</v>
      </c>
      <c r="C37" s="645">
        <v>290494</v>
      </c>
      <c r="D37" s="10" t="s">
        <v>339</v>
      </c>
      <c r="E37" s="643">
        <v>35</v>
      </c>
      <c r="F37" s="645" t="s">
        <v>340</v>
      </c>
      <c r="G37" s="645">
        <v>5207</v>
      </c>
      <c r="H37" s="29">
        <v>599387.25</v>
      </c>
      <c r="I37" s="650"/>
      <c r="J37" s="644">
        <v>45808</v>
      </c>
      <c r="K37" s="643">
        <v>2</v>
      </c>
      <c r="L37" s="281" t="s">
        <v>850</v>
      </c>
    </row>
    <row r="38" spans="2:12" ht="45" x14ac:dyDescent="0.25">
      <c r="B38" s="646" t="s">
        <v>125</v>
      </c>
      <c r="C38" s="645">
        <v>294627</v>
      </c>
      <c r="D38" s="10" t="s">
        <v>424</v>
      </c>
      <c r="E38" s="643">
        <v>1</v>
      </c>
      <c r="F38" s="645" t="s">
        <v>423</v>
      </c>
      <c r="G38" s="645">
        <v>4006</v>
      </c>
      <c r="H38" s="29">
        <v>1820</v>
      </c>
      <c r="I38" s="650"/>
      <c r="J38" s="644">
        <v>45807</v>
      </c>
      <c r="K38" s="643">
        <v>2</v>
      </c>
      <c r="L38" s="281" t="s">
        <v>850</v>
      </c>
    </row>
    <row r="39" spans="2:12" ht="165" x14ac:dyDescent="0.25">
      <c r="B39" s="646" t="s">
        <v>143</v>
      </c>
      <c r="C39" s="645">
        <v>290621</v>
      </c>
      <c r="D39" s="10" t="s">
        <v>355</v>
      </c>
      <c r="E39" s="643">
        <v>2</v>
      </c>
      <c r="F39" s="645" t="s">
        <v>356</v>
      </c>
      <c r="G39" s="645">
        <v>5207</v>
      </c>
      <c r="H39" s="29">
        <v>51895</v>
      </c>
      <c r="I39" s="650"/>
      <c r="J39" s="644">
        <v>45838</v>
      </c>
      <c r="K39" s="643">
        <v>2</v>
      </c>
      <c r="L39" s="281" t="s">
        <v>850</v>
      </c>
    </row>
    <row r="40" spans="2:12" ht="45" x14ac:dyDescent="0.25">
      <c r="B40" s="646" t="s">
        <v>621</v>
      </c>
      <c r="C40" s="645">
        <v>313162</v>
      </c>
      <c r="D40" s="10" t="s">
        <v>357</v>
      </c>
      <c r="E40" s="643">
        <v>10</v>
      </c>
      <c r="F40" s="645" t="s">
        <v>358</v>
      </c>
      <c r="G40" s="645">
        <v>5207</v>
      </c>
      <c r="H40" s="29">
        <v>100000</v>
      </c>
      <c r="I40" s="650"/>
      <c r="J40" s="644">
        <v>45838</v>
      </c>
      <c r="K40" s="643">
        <v>2</v>
      </c>
      <c r="L40" s="281" t="s">
        <v>850</v>
      </c>
    </row>
    <row r="41" spans="2:12" ht="90" x14ac:dyDescent="0.25">
      <c r="B41" s="646" t="s">
        <v>622</v>
      </c>
      <c r="C41" s="645">
        <v>313162</v>
      </c>
      <c r="D41" s="10" t="s">
        <v>357</v>
      </c>
      <c r="E41" s="643">
        <v>5</v>
      </c>
      <c r="F41" s="645" t="s">
        <v>359</v>
      </c>
      <c r="G41" s="645">
        <v>5207</v>
      </c>
      <c r="H41" s="29">
        <v>50000</v>
      </c>
      <c r="I41" s="650"/>
      <c r="J41" s="644">
        <v>45838</v>
      </c>
      <c r="K41" s="643">
        <v>2</v>
      </c>
      <c r="L41" s="281" t="s">
        <v>850</v>
      </c>
    </row>
    <row r="42" spans="2:12" ht="30" x14ac:dyDescent="0.25">
      <c r="B42" s="646" t="s">
        <v>623</v>
      </c>
      <c r="C42" s="645">
        <v>313162</v>
      </c>
      <c r="D42" s="10" t="s">
        <v>357</v>
      </c>
      <c r="E42" s="643">
        <v>1</v>
      </c>
      <c r="F42" s="645" t="s">
        <v>360</v>
      </c>
      <c r="G42" s="645">
        <v>5207</v>
      </c>
      <c r="H42" s="29">
        <v>10000</v>
      </c>
      <c r="I42" s="650"/>
      <c r="J42" s="644">
        <v>45838</v>
      </c>
      <c r="K42" s="643">
        <v>2</v>
      </c>
      <c r="L42" s="281" t="s">
        <v>850</v>
      </c>
    </row>
    <row r="43" spans="2:12" ht="195" x14ac:dyDescent="0.25">
      <c r="B43" s="646" t="s">
        <v>624</v>
      </c>
      <c r="C43" s="645">
        <v>313162</v>
      </c>
      <c r="D43" s="10" t="s">
        <v>357</v>
      </c>
      <c r="E43" s="643">
        <v>30</v>
      </c>
      <c r="F43" s="645" t="s">
        <v>361</v>
      </c>
      <c r="G43" s="645">
        <v>5207</v>
      </c>
      <c r="H43" s="29">
        <v>300000</v>
      </c>
      <c r="I43" s="650"/>
      <c r="J43" s="644">
        <v>45838</v>
      </c>
      <c r="K43" s="643">
        <v>2</v>
      </c>
      <c r="L43" s="281" t="s">
        <v>850</v>
      </c>
    </row>
    <row r="44" spans="2:12" ht="45" x14ac:dyDescent="0.25">
      <c r="B44" s="646" t="s">
        <v>625</v>
      </c>
      <c r="C44" s="645">
        <v>313162</v>
      </c>
      <c r="D44" s="10" t="s">
        <v>357</v>
      </c>
      <c r="E44" s="643">
        <v>4</v>
      </c>
      <c r="F44" s="645" t="s">
        <v>362</v>
      </c>
      <c r="G44" s="645">
        <v>5207</v>
      </c>
      <c r="H44" s="29">
        <v>40000</v>
      </c>
      <c r="I44" s="650"/>
      <c r="J44" s="644">
        <v>45838</v>
      </c>
      <c r="K44" s="643">
        <v>2</v>
      </c>
      <c r="L44" s="281" t="s">
        <v>850</v>
      </c>
    </row>
    <row r="45" spans="2:12" ht="120" x14ac:dyDescent="0.25">
      <c r="B45" s="646" t="s">
        <v>626</v>
      </c>
      <c r="C45" s="645">
        <v>313175</v>
      </c>
      <c r="D45" s="10" t="s">
        <v>119</v>
      </c>
      <c r="E45" s="643">
        <v>7</v>
      </c>
      <c r="F45" s="645" t="s">
        <v>363</v>
      </c>
      <c r="G45" s="645">
        <v>5207</v>
      </c>
      <c r="H45" s="29">
        <v>70000</v>
      </c>
      <c r="I45" s="650"/>
      <c r="J45" s="644">
        <v>45838</v>
      </c>
      <c r="K45" s="643">
        <v>2</v>
      </c>
      <c r="L45" s="281" t="s">
        <v>850</v>
      </c>
    </row>
    <row r="46" spans="2:12" ht="135" x14ac:dyDescent="0.25">
      <c r="B46" s="646" t="s">
        <v>125</v>
      </c>
      <c r="C46" s="645">
        <v>294616</v>
      </c>
      <c r="D46" s="10" t="s">
        <v>420</v>
      </c>
      <c r="E46" s="643" t="s">
        <v>114</v>
      </c>
      <c r="F46" s="645" t="s">
        <v>421</v>
      </c>
      <c r="G46" s="645">
        <v>4006</v>
      </c>
      <c r="H46" s="29">
        <v>4727.17</v>
      </c>
      <c r="I46" s="650"/>
      <c r="J46" s="644">
        <v>45838</v>
      </c>
      <c r="K46" s="643">
        <v>2</v>
      </c>
      <c r="L46" s="281" t="s">
        <v>850</v>
      </c>
    </row>
    <row r="47" spans="2:12" ht="409.5" x14ac:dyDescent="0.25">
      <c r="B47" s="646" t="s">
        <v>620</v>
      </c>
      <c r="C47" s="645">
        <v>303020</v>
      </c>
      <c r="D47" s="10" t="s">
        <v>699</v>
      </c>
      <c r="E47" s="643">
        <v>11</v>
      </c>
      <c r="F47" s="645" t="s">
        <v>700</v>
      </c>
      <c r="G47" s="645">
        <v>5207</v>
      </c>
      <c r="H47" s="29">
        <v>492177.95</v>
      </c>
      <c r="I47" s="650"/>
      <c r="J47" s="644">
        <v>45838</v>
      </c>
      <c r="K47" s="643">
        <v>2</v>
      </c>
      <c r="L47" s="281" t="s">
        <v>850</v>
      </c>
    </row>
    <row r="48" spans="2:12" ht="315" x14ac:dyDescent="0.25">
      <c r="B48" s="646" t="s">
        <v>140</v>
      </c>
      <c r="C48" s="645">
        <v>302667</v>
      </c>
      <c r="D48" s="10" t="s">
        <v>722</v>
      </c>
      <c r="E48" s="643">
        <v>2</v>
      </c>
      <c r="F48" s="645" t="s">
        <v>723</v>
      </c>
      <c r="G48" s="645">
        <v>5207</v>
      </c>
      <c r="H48" s="29">
        <v>17576</v>
      </c>
      <c r="I48" s="650"/>
      <c r="J48" s="644">
        <v>45838</v>
      </c>
      <c r="K48" s="643">
        <v>2</v>
      </c>
      <c r="L48" s="281" t="s">
        <v>850</v>
      </c>
    </row>
    <row r="49" spans="2:12" ht="315" x14ac:dyDescent="0.25">
      <c r="B49" s="646" t="s">
        <v>140</v>
      </c>
      <c r="C49" s="645">
        <v>302670</v>
      </c>
      <c r="D49" s="10" t="s">
        <v>724</v>
      </c>
      <c r="E49" s="643">
        <v>4</v>
      </c>
      <c r="F49" s="645" t="s">
        <v>723</v>
      </c>
      <c r="G49" s="645">
        <v>5207</v>
      </c>
      <c r="H49" s="29">
        <v>40000</v>
      </c>
      <c r="I49" s="650"/>
      <c r="J49" s="644">
        <v>45838</v>
      </c>
      <c r="K49" s="643">
        <v>2</v>
      </c>
      <c r="L49" s="281" t="s">
        <v>850</v>
      </c>
    </row>
    <row r="50" spans="2:12" ht="315" x14ac:dyDescent="0.25">
      <c r="B50" s="646" t="s">
        <v>140</v>
      </c>
      <c r="C50" s="645">
        <v>302672</v>
      </c>
      <c r="D50" s="10" t="s">
        <v>725</v>
      </c>
      <c r="E50" s="643">
        <v>4</v>
      </c>
      <c r="F50" s="645" t="s">
        <v>723</v>
      </c>
      <c r="G50" s="645">
        <v>5207</v>
      </c>
      <c r="H50" s="29">
        <v>124.8</v>
      </c>
      <c r="I50" s="650"/>
      <c r="J50" s="644">
        <v>45838</v>
      </c>
      <c r="K50" s="643">
        <v>2</v>
      </c>
      <c r="L50" s="281" t="s">
        <v>850</v>
      </c>
    </row>
    <row r="51" spans="2:12" ht="315" x14ac:dyDescent="0.25">
      <c r="B51" s="646" t="s">
        <v>140</v>
      </c>
      <c r="C51" s="645">
        <v>313168</v>
      </c>
      <c r="D51" s="10" t="s">
        <v>720</v>
      </c>
      <c r="E51" s="643">
        <v>4</v>
      </c>
      <c r="F51" s="645" t="s">
        <v>723</v>
      </c>
      <c r="G51" s="645">
        <v>5207</v>
      </c>
      <c r="H51" s="29">
        <v>40000</v>
      </c>
      <c r="I51" s="650"/>
      <c r="J51" s="644">
        <v>45838</v>
      </c>
      <c r="K51" s="643">
        <v>2</v>
      </c>
      <c r="L51" s="281" t="s">
        <v>850</v>
      </c>
    </row>
    <row r="52" spans="2:12" ht="120" x14ac:dyDescent="0.25">
      <c r="B52" s="646" t="s">
        <v>155</v>
      </c>
      <c r="C52" s="645">
        <v>291167</v>
      </c>
      <c r="D52" s="10" t="s">
        <v>407</v>
      </c>
      <c r="E52" s="643" t="s">
        <v>114</v>
      </c>
      <c r="F52" s="645" t="s">
        <v>408</v>
      </c>
      <c r="G52" s="645">
        <v>4006</v>
      </c>
      <c r="H52" s="29">
        <v>249096</v>
      </c>
      <c r="I52" s="650"/>
      <c r="J52" s="644">
        <v>45838</v>
      </c>
      <c r="K52" s="643">
        <v>2</v>
      </c>
      <c r="L52" s="281" t="s">
        <v>850</v>
      </c>
    </row>
    <row r="53" spans="2:12" ht="195" x14ac:dyDescent="0.25">
      <c r="B53" s="646" t="s">
        <v>125</v>
      </c>
      <c r="C53" s="645">
        <v>294580</v>
      </c>
      <c r="D53" s="10" t="s">
        <v>412</v>
      </c>
      <c r="E53" s="643" t="s">
        <v>114</v>
      </c>
      <c r="F53" s="645" t="s">
        <v>413</v>
      </c>
      <c r="G53" s="645">
        <v>4006</v>
      </c>
      <c r="H53" s="29">
        <v>725.92</v>
      </c>
      <c r="I53" s="650"/>
      <c r="J53" s="644">
        <v>45838</v>
      </c>
      <c r="K53" s="643">
        <v>2</v>
      </c>
      <c r="L53" s="281" t="s">
        <v>850</v>
      </c>
    </row>
    <row r="54" spans="2:12" ht="105" x14ac:dyDescent="0.25">
      <c r="B54" s="229" t="s">
        <v>125</v>
      </c>
      <c r="C54" s="228">
        <v>294595</v>
      </c>
      <c r="D54" s="11" t="s">
        <v>414</v>
      </c>
      <c r="E54" s="561" t="s">
        <v>114</v>
      </c>
      <c r="F54" s="11" t="s">
        <v>415</v>
      </c>
      <c r="G54" s="543">
        <v>4006</v>
      </c>
      <c r="H54" s="29">
        <v>7878.6239999999998</v>
      </c>
      <c r="I54" s="120"/>
      <c r="J54" s="227">
        <v>45838</v>
      </c>
      <c r="K54" s="228">
        <v>2</v>
      </c>
      <c r="L54" s="281" t="s">
        <v>850</v>
      </c>
    </row>
    <row r="55" spans="2:12" ht="270" x14ac:dyDescent="0.25">
      <c r="B55" s="229" t="s">
        <v>125</v>
      </c>
      <c r="C55" s="228">
        <v>294613</v>
      </c>
      <c r="D55" s="11" t="s">
        <v>417</v>
      </c>
      <c r="E55" s="561" t="s">
        <v>114</v>
      </c>
      <c r="F55" s="11" t="s">
        <v>418</v>
      </c>
      <c r="G55" s="543">
        <v>4006</v>
      </c>
      <c r="H55" s="29">
        <v>4487.12</v>
      </c>
      <c r="I55" s="120"/>
      <c r="J55" s="227">
        <v>45838</v>
      </c>
      <c r="K55" s="228">
        <v>2</v>
      </c>
      <c r="L55" s="281" t="s">
        <v>850</v>
      </c>
    </row>
    <row r="56" spans="2:12" ht="409.5" x14ac:dyDescent="0.25">
      <c r="B56" s="229" t="s">
        <v>117</v>
      </c>
      <c r="C56" s="228">
        <v>316650</v>
      </c>
      <c r="D56" s="230" t="s">
        <v>885</v>
      </c>
      <c r="E56" s="561">
        <v>3</v>
      </c>
      <c r="F56" s="230" t="s">
        <v>886</v>
      </c>
      <c r="G56" s="543">
        <v>5207</v>
      </c>
      <c r="H56" s="29">
        <v>124548</v>
      </c>
      <c r="I56" s="120"/>
      <c r="J56" s="227">
        <v>45838</v>
      </c>
      <c r="K56" s="228">
        <v>2</v>
      </c>
      <c r="L56" s="281" t="s">
        <v>850</v>
      </c>
    </row>
    <row r="57" spans="2:12" x14ac:dyDescent="0.25">
      <c r="B57" s="229"/>
      <c r="C57" s="228"/>
      <c r="D57" s="230"/>
      <c r="E57" s="561"/>
      <c r="F57" s="230"/>
      <c r="G57" s="543"/>
      <c r="H57" s="29"/>
      <c r="I57" s="120"/>
      <c r="J57" s="227"/>
      <c r="K57" s="228" t="str">
        <f t="shared" ref="K57:K62" si="1">IF(AND(J57&gt;=$C$125,J57&lt;=$D$125),"1º Trimestre",IF(AND(J57&gt;=$C$126,J57&lt;=$D$126),"2º Trimestre",IF(AND(J57&gt;=$C$127,J57&lt;=$D$127),"3º Trimestre",IF(AND(J57&gt;=$C$128,J57&lt;=$D$128),"4º Trimestre","-"))))</f>
        <v>-</v>
      </c>
      <c r="L57" s="281"/>
    </row>
    <row r="58" spans="2:12" x14ac:dyDescent="0.25">
      <c r="B58" s="229"/>
      <c r="C58" s="228"/>
      <c r="D58" s="230"/>
      <c r="E58" s="561"/>
      <c r="F58" s="230"/>
      <c r="G58" s="543"/>
      <c r="H58" s="29"/>
      <c r="I58" s="120"/>
      <c r="J58" s="227"/>
      <c r="K58" s="228" t="str">
        <f t="shared" si="1"/>
        <v>-</v>
      </c>
      <c r="L58" s="281"/>
    </row>
    <row r="59" spans="2:12" x14ac:dyDescent="0.25">
      <c r="B59" s="229"/>
      <c r="C59" s="228"/>
      <c r="D59" s="230"/>
      <c r="E59" s="561"/>
      <c r="F59" s="230"/>
      <c r="G59" s="543"/>
      <c r="H59" s="29"/>
      <c r="I59" s="120"/>
      <c r="J59" s="227"/>
      <c r="K59" s="228" t="str">
        <f t="shared" si="1"/>
        <v>-</v>
      </c>
      <c r="L59" s="281"/>
    </row>
    <row r="60" spans="2:12" x14ac:dyDescent="0.25">
      <c r="B60" s="229"/>
      <c r="C60" s="230"/>
      <c r="D60" s="230"/>
      <c r="E60" s="561"/>
      <c r="F60" s="230"/>
      <c r="G60" s="543"/>
      <c r="H60" s="29"/>
      <c r="I60" s="120"/>
      <c r="J60" s="227"/>
      <c r="K60" s="228" t="str">
        <f t="shared" si="1"/>
        <v>-</v>
      </c>
      <c r="L60" s="281"/>
    </row>
    <row r="61" spans="2:12" x14ac:dyDescent="0.25">
      <c r="B61" s="229"/>
      <c r="C61" s="228"/>
      <c r="D61" s="230"/>
      <c r="E61" s="561"/>
      <c r="F61" s="230"/>
      <c r="G61" s="543"/>
      <c r="H61" s="29"/>
      <c r="I61" s="120"/>
      <c r="J61" s="227"/>
      <c r="K61" s="228" t="str">
        <f t="shared" si="1"/>
        <v>-</v>
      </c>
      <c r="L61" s="281"/>
    </row>
    <row r="62" spans="2:12" ht="15.75" thickBot="1" x14ac:dyDescent="0.3">
      <c r="B62" s="445"/>
      <c r="C62" s="111"/>
      <c r="D62" s="444"/>
      <c r="E62" s="572"/>
      <c r="F62" s="444"/>
      <c r="G62" s="544"/>
      <c r="H62" s="113"/>
      <c r="I62" s="206"/>
      <c r="J62" s="443"/>
      <c r="K62" s="111" t="str">
        <f t="shared" si="1"/>
        <v>-</v>
      </c>
      <c r="L62" s="442"/>
    </row>
    <row r="63" spans="2:12" ht="33.75" x14ac:dyDescent="0.25">
      <c r="B63" s="814" t="s">
        <v>106</v>
      </c>
      <c r="C63" s="815"/>
      <c r="D63" s="815"/>
      <c r="E63" s="815"/>
      <c r="F63" s="815"/>
      <c r="G63" s="815"/>
      <c r="H63" s="815"/>
      <c r="I63" s="815"/>
      <c r="J63" s="815"/>
      <c r="K63" s="815"/>
      <c r="L63" s="816"/>
    </row>
    <row r="64" spans="2:12" ht="45" x14ac:dyDescent="0.25">
      <c r="B64" s="242" t="s">
        <v>0</v>
      </c>
      <c r="C64" s="241" t="s">
        <v>129</v>
      </c>
      <c r="D64" s="241" t="s">
        <v>1</v>
      </c>
      <c r="E64" s="241" t="s">
        <v>2</v>
      </c>
      <c r="F64" s="241" t="s">
        <v>3</v>
      </c>
      <c r="G64" s="241" t="s">
        <v>93</v>
      </c>
      <c r="H64" s="241" t="s">
        <v>4</v>
      </c>
      <c r="I64" s="241" t="s">
        <v>92</v>
      </c>
      <c r="J64" s="241" t="s">
        <v>5</v>
      </c>
      <c r="K64" s="241" t="s">
        <v>47</v>
      </c>
      <c r="L64" s="482" t="s">
        <v>136</v>
      </c>
    </row>
    <row r="65" spans="2:12" ht="390" x14ac:dyDescent="0.25">
      <c r="B65" s="196" t="s">
        <v>118</v>
      </c>
      <c r="C65" s="232">
        <v>289805</v>
      </c>
      <c r="D65" s="27" t="s">
        <v>123</v>
      </c>
      <c r="E65" s="560" t="s">
        <v>114</v>
      </c>
      <c r="F65" s="27" t="s">
        <v>294</v>
      </c>
      <c r="G65" s="542">
        <v>4006</v>
      </c>
      <c r="H65" s="195">
        <v>64462.86</v>
      </c>
      <c r="I65" s="34"/>
      <c r="J65" s="234">
        <v>45843</v>
      </c>
      <c r="K65" s="232">
        <v>3</v>
      </c>
      <c r="L65" s="436" t="s">
        <v>850</v>
      </c>
    </row>
    <row r="66" spans="2:12" ht="409.5" x14ac:dyDescent="0.25">
      <c r="B66" s="196" t="s">
        <v>125</v>
      </c>
      <c r="C66" s="233">
        <v>292398</v>
      </c>
      <c r="D66" s="27" t="s">
        <v>459</v>
      </c>
      <c r="E66" s="560" t="s">
        <v>114</v>
      </c>
      <c r="F66" s="27" t="s">
        <v>460</v>
      </c>
      <c r="G66" s="542">
        <v>4002</v>
      </c>
      <c r="H66" s="195">
        <v>47923.199999999997</v>
      </c>
      <c r="I66" s="34"/>
      <c r="J66" s="234">
        <v>45869</v>
      </c>
      <c r="K66" s="232">
        <v>3</v>
      </c>
      <c r="L66" s="436" t="s">
        <v>850</v>
      </c>
    </row>
    <row r="67" spans="2:12" ht="345" x14ac:dyDescent="0.25">
      <c r="B67" s="196" t="s">
        <v>116</v>
      </c>
      <c r="C67" s="232">
        <v>289343</v>
      </c>
      <c r="D67" s="233" t="s">
        <v>268</v>
      </c>
      <c r="E67" s="560" t="s">
        <v>114</v>
      </c>
      <c r="F67" s="233" t="s">
        <v>269</v>
      </c>
      <c r="G67" s="542">
        <v>4006</v>
      </c>
      <c r="H67" s="195">
        <v>978038.08</v>
      </c>
      <c r="I67" s="34"/>
      <c r="J67" s="234">
        <v>46295</v>
      </c>
      <c r="K67" s="232">
        <v>3</v>
      </c>
      <c r="L67" s="436" t="s">
        <v>850</v>
      </c>
    </row>
    <row r="68" spans="2:12" ht="45" x14ac:dyDescent="0.25">
      <c r="B68" s="196" t="s">
        <v>125</v>
      </c>
      <c r="C68" s="232">
        <v>294637</v>
      </c>
      <c r="D68" s="233" t="s">
        <v>425</v>
      </c>
      <c r="E68" s="560">
        <v>1</v>
      </c>
      <c r="F68" s="233" t="s">
        <v>426</v>
      </c>
      <c r="G68" s="542">
        <v>5207</v>
      </c>
      <c r="H68" s="195">
        <v>6700</v>
      </c>
      <c r="I68" s="34"/>
      <c r="J68" s="234">
        <v>45869</v>
      </c>
      <c r="K68" s="232">
        <v>3</v>
      </c>
      <c r="L68" s="436" t="s">
        <v>850</v>
      </c>
    </row>
    <row r="69" spans="2:12" ht="45" x14ac:dyDescent="0.25">
      <c r="B69" s="196" t="s">
        <v>125</v>
      </c>
      <c r="C69" s="639">
        <v>318603</v>
      </c>
      <c r="D69" s="233" t="s">
        <v>719</v>
      </c>
      <c r="E69" s="560">
        <v>5</v>
      </c>
      <c r="F69" s="233" t="s">
        <v>721</v>
      </c>
      <c r="G69" s="542">
        <v>5207</v>
      </c>
      <c r="H69" s="195">
        <v>50000</v>
      </c>
      <c r="I69" s="34"/>
      <c r="J69" s="234">
        <v>45869</v>
      </c>
      <c r="K69" s="232">
        <v>3</v>
      </c>
      <c r="L69" s="436" t="s">
        <v>850</v>
      </c>
    </row>
    <row r="70" spans="2:12" ht="409.5" x14ac:dyDescent="0.25">
      <c r="B70" s="196" t="s">
        <v>113</v>
      </c>
      <c r="C70" s="232">
        <v>305577</v>
      </c>
      <c r="D70" s="233" t="s">
        <v>776</v>
      </c>
      <c r="E70" s="560" t="s">
        <v>114</v>
      </c>
      <c r="F70" s="233" t="s">
        <v>777</v>
      </c>
      <c r="G70" s="542">
        <v>4006</v>
      </c>
      <c r="H70" s="195">
        <v>33212.800000000003</v>
      </c>
      <c r="I70" s="34"/>
      <c r="J70" s="234">
        <v>45870</v>
      </c>
      <c r="K70" s="232">
        <v>3</v>
      </c>
      <c r="L70" s="436" t="s">
        <v>850</v>
      </c>
    </row>
    <row r="71" spans="2:12" x14ac:dyDescent="0.25">
      <c r="B71" s="196"/>
      <c r="C71" s="232"/>
      <c r="D71" s="233"/>
      <c r="E71" s="560"/>
      <c r="F71" s="233"/>
      <c r="G71" s="542"/>
      <c r="H71" s="195"/>
      <c r="I71" s="34"/>
      <c r="J71" s="234"/>
      <c r="K71" s="232" t="str">
        <f t="shared" ref="K71:K79" si="2">IF(AND(J71&gt;=$C$125,J71&lt;=$D$125),"1º Trimestre",IF(AND(J71&gt;=$C$126,J71&lt;=$D$126),"2º Trimestre",IF(AND(J71&gt;=$C$127,J71&lt;=$D$127),"3º Trimestre",IF(AND(J71&gt;=$C$128,J71&lt;=$D$128),"4º Trimestre","-"))))</f>
        <v>-</v>
      </c>
      <c r="L71" s="436"/>
    </row>
    <row r="72" spans="2:12" x14ac:dyDescent="0.25">
      <c r="B72" s="196"/>
      <c r="C72" s="232"/>
      <c r="D72" s="233"/>
      <c r="E72" s="560"/>
      <c r="F72" s="233"/>
      <c r="G72" s="542"/>
      <c r="H72" s="195"/>
      <c r="I72" s="34"/>
      <c r="J72" s="234"/>
      <c r="K72" s="232" t="str">
        <f t="shared" si="2"/>
        <v>-</v>
      </c>
      <c r="L72" s="436"/>
    </row>
    <row r="73" spans="2:12" x14ac:dyDescent="0.25">
      <c r="B73" s="196"/>
      <c r="C73" s="232"/>
      <c r="D73" s="233"/>
      <c r="E73" s="560"/>
      <c r="F73" s="233"/>
      <c r="G73" s="542"/>
      <c r="H73" s="195"/>
      <c r="I73" s="34"/>
      <c r="J73" s="234"/>
      <c r="K73" s="232" t="str">
        <f t="shared" si="2"/>
        <v>-</v>
      </c>
      <c r="L73" s="436"/>
    </row>
    <row r="74" spans="2:12" x14ac:dyDescent="0.25">
      <c r="B74" s="196"/>
      <c r="C74" s="232"/>
      <c r="D74" s="233"/>
      <c r="E74" s="560"/>
      <c r="F74" s="233"/>
      <c r="G74" s="542"/>
      <c r="H74" s="195"/>
      <c r="I74" s="34"/>
      <c r="J74" s="234"/>
      <c r="K74" s="232" t="str">
        <f t="shared" si="2"/>
        <v>-</v>
      </c>
      <c r="L74" s="436"/>
    </row>
    <row r="75" spans="2:12" x14ac:dyDescent="0.25">
      <c r="B75" s="196"/>
      <c r="C75" s="232"/>
      <c r="D75" s="233"/>
      <c r="E75" s="560"/>
      <c r="F75" s="233"/>
      <c r="G75" s="542"/>
      <c r="H75" s="195"/>
      <c r="I75" s="34"/>
      <c r="J75" s="234"/>
      <c r="K75" s="232" t="str">
        <f t="shared" si="2"/>
        <v>-</v>
      </c>
      <c r="L75" s="436"/>
    </row>
    <row r="76" spans="2:12" x14ac:dyDescent="0.25">
      <c r="B76" s="196"/>
      <c r="C76" s="232"/>
      <c r="D76" s="233"/>
      <c r="E76" s="560"/>
      <c r="F76" s="233"/>
      <c r="G76" s="542"/>
      <c r="H76" s="195"/>
      <c r="I76" s="34"/>
      <c r="J76" s="234"/>
      <c r="K76" s="232" t="str">
        <f t="shared" si="2"/>
        <v>-</v>
      </c>
      <c r="L76" s="436"/>
    </row>
    <row r="77" spans="2:12" x14ac:dyDescent="0.25">
      <c r="B77" s="196"/>
      <c r="C77" s="232"/>
      <c r="D77" s="233"/>
      <c r="E77" s="560"/>
      <c r="F77" s="233"/>
      <c r="G77" s="542"/>
      <c r="H77" s="195"/>
      <c r="I77" s="34"/>
      <c r="J77" s="234"/>
      <c r="K77" s="232" t="str">
        <f t="shared" si="2"/>
        <v>-</v>
      </c>
      <c r="L77" s="436"/>
    </row>
    <row r="78" spans="2:12" x14ac:dyDescent="0.25">
      <c r="B78" s="196"/>
      <c r="C78" s="232"/>
      <c r="D78" s="233"/>
      <c r="E78" s="560"/>
      <c r="F78" s="233"/>
      <c r="G78" s="542"/>
      <c r="H78" s="195"/>
      <c r="I78" s="34"/>
      <c r="J78" s="234"/>
      <c r="K78" s="232" t="str">
        <f t="shared" si="2"/>
        <v>-</v>
      </c>
      <c r="L78" s="436"/>
    </row>
    <row r="79" spans="2:12" ht="15.75" thickBot="1" x14ac:dyDescent="0.3">
      <c r="B79" s="231"/>
      <c r="C79" s="438"/>
      <c r="D79" s="438"/>
      <c r="E79" s="565"/>
      <c r="F79" s="438"/>
      <c r="G79" s="438"/>
      <c r="H79" s="194"/>
      <c r="I79" s="205"/>
      <c r="J79" s="204"/>
      <c r="K79" s="437" t="str">
        <f t="shared" si="2"/>
        <v>-</v>
      </c>
      <c r="L79" s="70"/>
    </row>
    <row r="80" spans="2:12" ht="33.75" x14ac:dyDescent="0.25">
      <c r="B80" s="814" t="s">
        <v>107</v>
      </c>
      <c r="C80" s="815"/>
      <c r="D80" s="815"/>
      <c r="E80" s="815"/>
      <c r="F80" s="815"/>
      <c r="G80" s="815"/>
      <c r="H80" s="815"/>
      <c r="I80" s="815"/>
      <c r="J80" s="815"/>
      <c r="K80" s="815"/>
      <c r="L80" s="816"/>
    </row>
    <row r="81" spans="2:13" ht="45" x14ac:dyDescent="0.25">
      <c r="B81" s="242" t="s">
        <v>0</v>
      </c>
      <c r="C81" s="241" t="s">
        <v>129</v>
      </c>
      <c r="D81" s="241" t="s">
        <v>1</v>
      </c>
      <c r="E81" s="241" t="s">
        <v>2</v>
      </c>
      <c r="F81" s="241" t="s">
        <v>3</v>
      </c>
      <c r="G81" s="241" t="s">
        <v>93</v>
      </c>
      <c r="H81" s="241" t="s">
        <v>4</v>
      </c>
      <c r="I81" s="241" t="s">
        <v>92</v>
      </c>
      <c r="J81" s="241" t="s">
        <v>5</v>
      </c>
      <c r="K81" s="241" t="s">
        <v>47</v>
      </c>
      <c r="L81" s="482" t="s">
        <v>136</v>
      </c>
    </row>
    <row r="82" spans="2:13" ht="93" customHeight="1" x14ac:dyDescent="0.25">
      <c r="B82" s="107" t="s">
        <v>118</v>
      </c>
      <c r="C82" s="108">
        <v>289277</v>
      </c>
      <c r="D82" s="115" t="s">
        <v>266</v>
      </c>
      <c r="E82" s="108" t="s">
        <v>114</v>
      </c>
      <c r="F82" s="115" t="s">
        <v>264</v>
      </c>
      <c r="G82" s="115">
        <v>4006</v>
      </c>
      <c r="H82" s="109">
        <v>213537.55</v>
      </c>
      <c r="I82" s="121"/>
      <c r="J82" s="116">
        <v>46362</v>
      </c>
      <c r="K82" s="228">
        <v>4</v>
      </c>
      <c r="L82" s="281" t="s">
        <v>850</v>
      </c>
      <c r="M82" s="410"/>
    </row>
    <row r="83" spans="2:13" ht="270" x14ac:dyDescent="0.25">
      <c r="B83" s="229" t="s">
        <v>118</v>
      </c>
      <c r="C83" s="230">
        <v>303284</v>
      </c>
      <c r="D83" s="230" t="s">
        <v>364</v>
      </c>
      <c r="E83" s="561" t="s">
        <v>114</v>
      </c>
      <c r="F83" s="282" t="s">
        <v>365</v>
      </c>
      <c r="G83" s="543">
        <v>4006</v>
      </c>
      <c r="H83" s="29">
        <v>1273362</v>
      </c>
      <c r="I83" s="120"/>
      <c r="J83" s="13">
        <v>45995</v>
      </c>
      <c r="K83" s="228">
        <v>4</v>
      </c>
      <c r="L83" s="281" t="s">
        <v>850</v>
      </c>
      <c r="M83" s="410"/>
    </row>
    <row r="84" spans="2:13" ht="409.5" x14ac:dyDescent="0.25">
      <c r="B84" s="229" t="s">
        <v>116</v>
      </c>
      <c r="C84" s="230">
        <v>290085</v>
      </c>
      <c r="D84" s="282" t="s">
        <v>303</v>
      </c>
      <c r="E84" s="561" t="s">
        <v>114</v>
      </c>
      <c r="F84" s="230" t="s">
        <v>304</v>
      </c>
      <c r="G84" s="543">
        <v>4006</v>
      </c>
      <c r="H84" s="29">
        <v>226835.88</v>
      </c>
      <c r="I84" s="120"/>
      <c r="J84" s="13">
        <v>45997</v>
      </c>
      <c r="K84" s="228">
        <v>4</v>
      </c>
      <c r="L84" s="281" t="s">
        <v>850</v>
      </c>
      <c r="M84" s="410"/>
    </row>
    <row r="85" spans="2:13" ht="255" x14ac:dyDescent="0.25">
      <c r="B85" s="107" t="s">
        <v>118</v>
      </c>
      <c r="C85" s="115">
        <v>289286</v>
      </c>
      <c r="D85" s="115" t="s">
        <v>265</v>
      </c>
      <c r="E85" s="108" t="s">
        <v>114</v>
      </c>
      <c r="F85" s="115" t="s">
        <v>267</v>
      </c>
      <c r="G85" s="115">
        <v>4006</v>
      </c>
      <c r="H85" s="109">
        <v>194108.06</v>
      </c>
      <c r="I85" s="121"/>
      <c r="J85" s="116">
        <v>46003</v>
      </c>
      <c r="K85" s="228">
        <v>4</v>
      </c>
      <c r="L85" s="281" t="s">
        <v>850</v>
      </c>
      <c r="M85" s="410"/>
    </row>
    <row r="86" spans="2:13" ht="405" x14ac:dyDescent="0.25">
      <c r="B86" s="229" t="s">
        <v>118</v>
      </c>
      <c r="C86" s="230">
        <v>290379</v>
      </c>
      <c r="D86" s="230" t="s">
        <v>324</v>
      </c>
      <c r="E86" s="561" t="s">
        <v>114</v>
      </c>
      <c r="F86" s="230" t="s">
        <v>325</v>
      </c>
      <c r="G86" s="543">
        <v>4006</v>
      </c>
      <c r="H86" s="29">
        <v>552632.6</v>
      </c>
      <c r="I86" s="162"/>
      <c r="J86" s="13">
        <v>46022</v>
      </c>
      <c r="K86" s="228">
        <v>4</v>
      </c>
      <c r="L86" s="281" t="s">
        <v>850</v>
      </c>
      <c r="M86" s="411"/>
    </row>
    <row r="87" spans="2:13" ht="178.5" customHeight="1" x14ac:dyDescent="0.25">
      <c r="B87" s="107" t="s">
        <v>118</v>
      </c>
      <c r="C87" s="108">
        <v>303226</v>
      </c>
      <c r="D87" s="115" t="s">
        <v>697</v>
      </c>
      <c r="E87" s="108" t="s">
        <v>114</v>
      </c>
      <c r="F87" s="115" t="s">
        <v>698</v>
      </c>
      <c r="G87" s="115">
        <v>4006</v>
      </c>
      <c r="H87" s="109">
        <v>540000</v>
      </c>
      <c r="I87" s="121"/>
      <c r="J87" s="116">
        <v>45933</v>
      </c>
      <c r="K87" s="228">
        <v>4</v>
      </c>
      <c r="L87" s="281" t="s">
        <v>850</v>
      </c>
      <c r="M87" s="69"/>
    </row>
    <row r="88" spans="2:13" ht="64.5" customHeight="1" x14ac:dyDescent="0.25">
      <c r="B88" s="107" t="s">
        <v>118</v>
      </c>
      <c r="C88" s="108">
        <v>293658</v>
      </c>
      <c r="D88" s="115" t="s">
        <v>261</v>
      </c>
      <c r="E88" s="108" t="s">
        <v>114</v>
      </c>
      <c r="F88" s="115" t="s">
        <v>263</v>
      </c>
      <c r="G88" s="115">
        <v>4006</v>
      </c>
      <c r="H88" s="109">
        <v>128459.14</v>
      </c>
      <c r="I88" s="121"/>
      <c r="J88" s="110">
        <v>46006</v>
      </c>
      <c r="K88" s="228">
        <v>4</v>
      </c>
      <c r="L88" s="281" t="s">
        <v>850</v>
      </c>
      <c r="M88" s="410"/>
    </row>
    <row r="89" spans="2:13" ht="255" x14ac:dyDescent="0.25">
      <c r="B89" s="229" t="s">
        <v>118</v>
      </c>
      <c r="C89" s="230">
        <v>289861</v>
      </c>
      <c r="D89" s="230" t="s">
        <v>295</v>
      </c>
      <c r="E89" s="561" t="s">
        <v>114</v>
      </c>
      <c r="F89" s="230" t="s">
        <v>296</v>
      </c>
      <c r="G89" s="543">
        <v>4006</v>
      </c>
      <c r="H89" s="29">
        <v>432067.59</v>
      </c>
      <c r="I89" s="162"/>
      <c r="J89" s="227">
        <v>46010</v>
      </c>
      <c r="K89" s="228">
        <v>4</v>
      </c>
      <c r="L89" s="281" t="s">
        <v>850</v>
      </c>
      <c r="M89" s="410"/>
    </row>
    <row r="90" spans="2:13" ht="103.5" customHeight="1" x14ac:dyDescent="0.25">
      <c r="B90" s="107" t="s">
        <v>118</v>
      </c>
      <c r="C90" s="108">
        <v>290342</v>
      </c>
      <c r="D90" s="115" t="s">
        <v>321</v>
      </c>
      <c r="E90" s="108" t="s">
        <v>114</v>
      </c>
      <c r="F90" s="115" t="s">
        <v>322</v>
      </c>
      <c r="G90" s="115">
        <v>4006</v>
      </c>
      <c r="H90" s="109">
        <v>127721.78</v>
      </c>
      <c r="I90" s="121"/>
      <c r="J90" s="110">
        <v>46022</v>
      </c>
      <c r="K90" s="228">
        <v>4</v>
      </c>
      <c r="L90" s="281" t="s">
        <v>850</v>
      </c>
      <c r="M90" s="410"/>
    </row>
    <row r="91" spans="2:13" ht="90.75" customHeight="1" x14ac:dyDescent="0.25">
      <c r="B91" s="107" t="s">
        <v>116</v>
      </c>
      <c r="C91" s="108">
        <v>290412</v>
      </c>
      <c r="D91" s="115" t="s">
        <v>332</v>
      </c>
      <c r="E91" s="108" t="s">
        <v>334</v>
      </c>
      <c r="F91" s="412" t="s">
        <v>333</v>
      </c>
      <c r="G91" s="115">
        <v>4006</v>
      </c>
      <c r="H91" s="109">
        <v>304087.92</v>
      </c>
      <c r="I91" s="121"/>
      <c r="J91" s="116">
        <v>46022</v>
      </c>
      <c r="K91" s="228">
        <v>4</v>
      </c>
      <c r="L91" s="281" t="s">
        <v>850</v>
      </c>
      <c r="M91" s="410"/>
    </row>
    <row r="92" spans="2:13" ht="105" x14ac:dyDescent="0.25">
      <c r="B92" s="107" t="s">
        <v>118</v>
      </c>
      <c r="C92" s="115">
        <v>290433</v>
      </c>
      <c r="D92" s="115" t="s">
        <v>120</v>
      </c>
      <c r="E92" s="108" t="s">
        <v>114</v>
      </c>
      <c r="F92" s="115" t="s">
        <v>121</v>
      </c>
      <c r="G92" s="115">
        <v>4006</v>
      </c>
      <c r="H92" s="109">
        <v>901347.03</v>
      </c>
      <c r="I92" s="121"/>
      <c r="J92" s="116">
        <v>46022</v>
      </c>
      <c r="K92" s="228">
        <v>4</v>
      </c>
      <c r="L92" s="281" t="s">
        <v>850</v>
      </c>
      <c r="M92" s="410"/>
    </row>
    <row r="93" spans="2:13" ht="148.5" customHeight="1" x14ac:dyDescent="0.25">
      <c r="B93" s="107" t="s">
        <v>118</v>
      </c>
      <c r="C93" s="108">
        <v>290470</v>
      </c>
      <c r="D93" s="115" t="s">
        <v>122</v>
      </c>
      <c r="E93" s="108" t="s">
        <v>114</v>
      </c>
      <c r="F93" s="115" t="s">
        <v>338</v>
      </c>
      <c r="G93" s="115">
        <v>4006</v>
      </c>
      <c r="H93" s="109">
        <v>727811.81</v>
      </c>
      <c r="I93" s="121"/>
      <c r="J93" s="116">
        <v>46022</v>
      </c>
      <c r="K93" s="228">
        <v>4</v>
      </c>
      <c r="L93" s="281" t="s">
        <v>850</v>
      </c>
      <c r="M93" s="410"/>
    </row>
    <row r="94" spans="2:13" ht="120" x14ac:dyDescent="0.25">
      <c r="B94" s="107" t="s">
        <v>118</v>
      </c>
      <c r="C94" s="115">
        <v>290081</v>
      </c>
      <c r="D94" s="115" t="s">
        <v>301</v>
      </c>
      <c r="E94" s="108" t="s">
        <v>114</v>
      </c>
      <c r="F94" s="412" t="s">
        <v>302</v>
      </c>
      <c r="G94" s="115">
        <v>4006</v>
      </c>
      <c r="H94" s="117">
        <v>421639.93</v>
      </c>
      <c r="I94" s="122"/>
      <c r="J94" s="110">
        <v>46361</v>
      </c>
      <c r="K94" s="228">
        <v>4</v>
      </c>
      <c r="L94" s="281" t="s">
        <v>850</v>
      </c>
      <c r="M94" s="410"/>
    </row>
    <row r="95" spans="2:13" ht="409.5" x14ac:dyDescent="0.25">
      <c r="B95" s="107" t="s">
        <v>619</v>
      </c>
      <c r="C95" s="108">
        <v>289685</v>
      </c>
      <c r="D95" s="115" t="s">
        <v>288</v>
      </c>
      <c r="E95" s="108" t="s">
        <v>114</v>
      </c>
      <c r="F95" s="412" t="s">
        <v>289</v>
      </c>
      <c r="G95" s="115">
        <v>4006</v>
      </c>
      <c r="H95" s="109">
        <v>2073.7199999999998</v>
      </c>
      <c r="I95" s="121"/>
      <c r="J95" s="116">
        <v>45937</v>
      </c>
      <c r="K95" s="228">
        <v>4</v>
      </c>
      <c r="L95" s="281" t="s">
        <v>850</v>
      </c>
      <c r="M95" s="410"/>
    </row>
    <row r="96" spans="2:13" ht="135" x14ac:dyDescent="0.25">
      <c r="B96" s="107" t="s">
        <v>131</v>
      </c>
      <c r="C96" s="108">
        <v>305585</v>
      </c>
      <c r="D96" s="115" t="s">
        <v>778</v>
      </c>
      <c r="E96" s="108">
        <v>1</v>
      </c>
      <c r="F96" s="115" t="s">
        <v>779</v>
      </c>
      <c r="G96" s="115">
        <v>4006</v>
      </c>
      <c r="H96" s="109">
        <v>9500</v>
      </c>
      <c r="I96" s="121"/>
      <c r="J96" s="116">
        <v>45943</v>
      </c>
      <c r="K96" s="228">
        <v>4</v>
      </c>
      <c r="L96" s="281" t="s">
        <v>850</v>
      </c>
      <c r="M96" s="69"/>
    </row>
    <row r="97" spans="2:13" ht="135" customHeight="1" x14ac:dyDescent="0.25">
      <c r="B97" s="107" t="s">
        <v>618</v>
      </c>
      <c r="C97" s="108">
        <v>289676</v>
      </c>
      <c r="D97" s="251" t="s">
        <v>791</v>
      </c>
      <c r="E97" s="118" t="s">
        <v>114</v>
      </c>
      <c r="F97" s="251" t="s">
        <v>287</v>
      </c>
      <c r="G97" s="251">
        <v>4006</v>
      </c>
      <c r="H97" s="119">
        <v>1636.11</v>
      </c>
      <c r="I97" s="121"/>
      <c r="J97" s="110">
        <v>46000</v>
      </c>
      <c r="K97" s="228">
        <v>4</v>
      </c>
      <c r="L97" s="281" t="s">
        <v>850</v>
      </c>
      <c r="M97" s="69"/>
    </row>
    <row r="98" spans="2:13" x14ac:dyDescent="0.25">
      <c r="B98" s="107"/>
      <c r="C98" s="115"/>
      <c r="D98" s="115"/>
      <c r="E98" s="108"/>
      <c r="F98" s="115"/>
      <c r="G98" s="115"/>
      <c r="H98" s="119"/>
      <c r="I98" s="121"/>
      <c r="J98" s="116"/>
      <c r="K98" s="228"/>
      <c r="L98" s="281"/>
      <c r="M98" s="69"/>
    </row>
    <row r="99" spans="2:13" ht="78.75" customHeight="1" x14ac:dyDescent="0.25">
      <c r="B99" s="107"/>
      <c r="C99" s="108"/>
      <c r="D99" s="115"/>
      <c r="E99" s="108"/>
      <c r="F99" s="115"/>
      <c r="G99" s="115"/>
      <c r="H99" s="109"/>
      <c r="I99" s="121"/>
      <c r="J99" s="116"/>
      <c r="K99" s="228"/>
      <c r="L99" s="281"/>
      <c r="M99" s="69"/>
    </row>
    <row r="100" spans="2:13" ht="93" customHeight="1" thickBot="1" x14ac:dyDescent="0.3">
      <c r="B100" s="245"/>
      <c r="C100" s="246"/>
      <c r="D100" s="252"/>
      <c r="E100" s="246"/>
      <c r="F100" s="252"/>
      <c r="G100" s="252"/>
      <c r="H100" s="247"/>
      <c r="I100" s="248"/>
      <c r="J100" s="249"/>
      <c r="K100" s="111"/>
      <c r="L100" s="442"/>
      <c r="M100" s="69"/>
    </row>
    <row r="101" spans="2:13" ht="33.75" x14ac:dyDescent="0.25">
      <c r="B101" s="814" t="s">
        <v>81</v>
      </c>
      <c r="C101" s="815"/>
      <c r="D101" s="815"/>
      <c r="E101" s="815"/>
      <c r="F101" s="815"/>
      <c r="G101" s="815"/>
      <c r="H101" s="815"/>
      <c r="I101" s="815"/>
      <c r="J101" s="815"/>
      <c r="K101" s="815"/>
      <c r="L101" s="816"/>
      <c r="M101" s="69"/>
    </row>
    <row r="102" spans="2:13" ht="45" x14ac:dyDescent="0.25">
      <c r="B102" s="242" t="s">
        <v>0</v>
      </c>
      <c r="C102" s="241" t="s">
        <v>129</v>
      </c>
      <c r="D102" s="241" t="s">
        <v>1</v>
      </c>
      <c r="E102" s="241" t="s">
        <v>2</v>
      </c>
      <c r="F102" s="241" t="s">
        <v>3</v>
      </c>
      <c r="G102" s="241" t="s">
        <v>93</v>
      </c>
      <c r="H102" s="241" t="s">
        <v>4</v>
      </c>
      <c r="I102" s="241" t="s">
        <v>92</v>
      </c>
      <c r="J102" s="241" t="s">
        <v>5</v>
      </c>
      <c r="K102" s="241" t="s">
        <v>47</v>
      </c>
      <c r="L102" s="482" t="s">
        <v>136</v>
      </c>
      <c r="M102" s="69"/>
    </row>
    <row r="103" spans="2:13" x14ac:dyDescent="0.25">
      <c r="B103" s="196"/>
      <c r="C103" s="233"/>
      <c r="D103" s="233"/>
      <c r="E103" s="560"/>
      <c r="F103" s="233"/>
      <c r="G103" s="542"/>
      <c r="H103" s="31"/>
      <c r="I103" s="34"/>
      <c r="J103" s="24"/>
      <c r="K103" s="232"/>
      <c r="L103" s="436"/>
      <c r="M103" s="69"/>
    </row>
    <row r="104" spans="2:13" ht="41.25" customHeight="1" x14ac:dyDescent="0.25">
      <c r="B104" s="196"/>
      <c r="C104" s="233"/>
      <c r="D104" s="233"/>
      <c r="E104" s="560"/>
      <c r="F104" s="233"/>
      <c r="G104" s="542"/>
      <c r="H104" s="31"/>
      <c r="I104" s="34"/>
      <c r="J104" s="24"/>
      <c r="K104" s="232"/>
      <c r="L104" s="436"/>
      <c r="M104" s="69"/>
    </row>
    <row r="105" spans="2:13" x14ac:dyDescent="0.25">
      <c r="B105" s="196"/>
      <c r="C105" s="233"/>
      <c r="D105" s="233"/>
      <c r="E105" s="560"/>
      <c r="F105" s="233"/>
      <c r="G105" s="542"/>
      <c r="H105" s="31"/>
      <c r="I105" s="34"/>
      <c r="J105" s="24"/>
      <c r="K105" s="232"/>
      <c r="L105" s="436"/>
      <c r="M105" s="69"/>
    </row>
    <row r="106" spans="2:13" ht="86.25" customHeight="1" x14ac:dyDescent="0.25">
      <c r="B106" s="196"/>
      <c r="C106" s="233"/>
      <c r="D106" s="233"/>
      <c r="E106" s="560"/>
      <c r="F106" s="233"/>
      <c r="G106" s="542"/>
      <c r="H106" s="195"/>
      <c r="I106" s="34"/>
      <c r="J106" s="24"/>
      <c r="K106" s="232"/>
      <c r="L106" s="436"/>
      <c r="M106" s="69"/>
    </row>
    <row r="107" spans="2:13" ht="96" customHeight="1" x14ac:dyDescent="0.25">
      <c r="B107" s="196"/>
      <c r="C107" s="233"/>
      <c r="D107" s="233"/>
      <c r="E107" s="560"/>
      <c r="F107" s="38"/>
      <c r="G107" s="542"/>
      <c r="H107" s="195"/>
      <c r="I107" s="34"/>
      <c r="J107" s="24"/>
      <c r="K107" s="232"/>
      <c r="L107" s="436"/>
      <c r="M107" s="69"/>
    </row>
    <row r="108" spans="2:13" x14ac:dyDescent="0.25">
      <c r="B108" s="196"/>
      <c r="C108" s="233"/>
      <c r="D108" s="233"/>
      <c r="E108" s="560"/>
      <c r="F108" s="233"/>
      <c r="G108" s="542"/>
      <c r="H108" s="195"/>
      <c r="I108" s="34"/>
      <c r="J108" s="24"/>
      <c r="K108" s="232"/>
      <c r="L108" s="436"/>
      <c r="M108" s="69"/>
    </row>
    <row r="109" spans="2:13" x14ac:dyDescent="0.25">
      <c r="B109" s="196"/>
      <c r="C109" s="233"/>
      <c r="D109" s="233"/>
      <c r="E109" s="560"/>
      <c r="F109" s="233"/>
      <c r="G109" s="542"/>
      <c r="H109" s="31"/>
      <c r="I109" s="34"/>
      <c r="J109" s="24"/>
      <c r="K109" s="232" t="str">
        <f t="shared" ref="K109:K118" si="3">IF(AND(J109&gt;=$C$125,J109&lt;=$D$125),"1º Trimestre",IF(AND(J109&gt;=$C$126,J109&lt;=$D$126),"2º Trimestre",IF(AND(J109&gt;=$C$127,J109&lt;=$D$127),"3º Trimestre",IF(AND(J109&gt;=$C$128,J109&lt;=$D$128),"4º Trimestre","-"))))</f>
        <v>-</v>
      </c>
      <c r="L109" s="436"/>
      <c r="M109" s="69"/>
    </row>
    <row r="110" spans="2:13" x14ac:dyDescent="0.25">
      <c r="B110" s="196"/>
      <c r="C110" s="233"/>
      <c r="D110" s="233"/>
      <c r="E110" s="560"/>
      <c r="F110" s="233"/>
      <c r="G110" s="542"/>
      <c r="H110" s="31"/>
      <c r="I110" s="34"/>
      <c r="J110" s="24"/>
      <c r="K110" s="232" t="str">
        <f t="shared" si="3"/>
        <v>-</v>
      </c>
      <c r="L110" s="436"/>
      <c r="M110" s="69"/>
    </row>
    <row r="111" spans="2:13" x14ac:dyDescent="0.25">
      <c r="B111" s="196"/>
      <c r="C111" s="233"/>
      <c r="D111" s="233"/>
      <c r="E111" s="560"/>
      <c r="F111" s="233"/>
      <c r="G111" s="542"/>
      <c r="H111" s="31"/>
      <c r="I111" s="34"/>
      <c r="J111" s="24"/>
      <c r="K111" s="232" t="str">
        <f t="shared" si="3"/>
        <v>-</v>
      </c>
      <c r="L111" s="436"/>
      <c r="M111" s="69"/>
    </row>
    <row r="112" spans="2:13" x14ac:dyDescent="0.25">
      <c r="B112" s="196"/>
      <c r="C112" s="233"/>
      <c r="D112" s="233"/>
      <c r="E112" s="560"/>
      <c r="F112" s="233"/>
      <c r="G112" s="542"/>
      <c r="H112" s="31"/>
      <c r="I112" s="34"/>
      <c r="J112" s="24"/>
      <c r="K112" s="232" t="str">
        <f t="shared" si="3"/>
        <v>-</v>
      </c>
      <c r="L112" s="436"/>
      <c r="M112" s="69"/>
    </row>
    <row r="113" spans="2:13" x14ac:dyDescent="0.25">
      <c r="B113" s="196"/>
      <c r="C113" s="233"/>
      <c r="D113" s="233"/>
      <c r="E113" s="560"/>
      <c r="F113" s="233"/>
      <c r="G113" s="542"/>
      <c r="H113" s="31"/>
      <c r="I113" s="34"/>
      <c r="J113" s="24"/>
      <c r="K113" s="232" t="str">
        <f t="shared" si="3"/>
        <v>-</v>
      </c>
      <c r="L113" s="436"/>
      <c r="M113" s="69"/>
    </row>
    <row r="114" spans="2:13" x14ac:dyDescent="0.25">
      <c r="B114" s="196"/>
      <c r="C114" s="233"/>
      <c r="D114" s="233"/>
      <c r="E114" s="560"/>
      <c r="F114" s="233"/>
      <c r="G114" s="542"/>
      <c r="H114" s="31"/>
      <c r="I114" s="34"/>
      <c r="J114" s="24"/>
      <c r="K114" s="232" t="str">
        <f t="shared" si="3"/>
        <v>-</v>
      </c>
      <c r="L114" s="436"/>
      <c r="M114" s="69"/>
    </row>
    <row r="115" spans="2:13" x14ac:dyDescent="0.25">
      <c r="B115" s="196"/>
      <c r="C115" s="233"/>
      <c r="D115" s="233"/>
      <c r="E115" s="560"/>
      <c r="F115" s="233"/>
      <c r="G115" s="542"/>
      <c r="H115" s="31"/>
      <c r="I115" s="34"/>
      <c r="J115" s="24"/>
      <c r="K115" s="232" t="str">
        <f t="shared" si="3"/>
        <v>-</v>
      </c>
      <c r="L115" s="436"/>
      <c r="M115" s="69"/>
    </row>
    <row r="116" spans="2:13" x14ac:dyDescent="0.25">
      <c r="B116" s="196"/>
      <c r="C116" s="233"/>
      <c r="D116" s="233"/>
      <c r="E116" s="560"/>
      <c r="F116" s="233"/>
      <c r="G116" s="542"/>
      <c r="H116" s="31"/>
      <c r="I116" s="34"/>
      <c r="J116" s="24"/>
      <c r="K116" s="232" t="str">
        <f t="shared" si="3"/>
        <v>-</v>
      </c>
      <c r="L116" s="436"/>
      <c r="M116" s="69"/>
    </row>
    <row r="117" spans="2:13" x14ac:dyDescent="0.25">
      <c r="B117" s="196"/>
      <c r="C117" s="233"/>
      <c r="D117" s="233"/>
      <c r="E117" s="560"/>
      <c r="F117" s="233"/>
      <c r="G117" s="542"/>
      <c r="H117" s="31"/>
      <c r="I117" s="34"/>
      <c r="J117" s="24"/>
      <c r="K117" s="232" t="str">
        <f t="shared" si="3"/>
        <v>-</v>
      </c>
      <c r="L117" s="436"/>
      <c r="M117" s="69"/>
    </row>
    <row r="118" spans="2:13" x14ac:dyDescent="0.25">
      <c r="B118" s="196"/>
      <c r="C118" s="233"/>
      <c r="D118" s="233"/>
      <c r="E118" s="560"/>
      <c r="F118" s="233"/>
      <c r="G118" s="542"/>
      <c r="H118" s="31"/>
      <c r="I118" s="34"/>
      <c r="J118" s="24"/>
      <c r="K118" s="232" t="str">
        <f t="shared" si="3"/>
        <v>-</v>
      </c>
      <c r="L118" s="436"/>
      <c r="M118" s="69"/>
    </row>
    <row r="119" spans="2:13" x14ac:dyDescent="0.25">
      <c r="B119" s="196"/>
      <c r="C119" s="233"/>
      <c r="D119" s="233"/>
      <c r="E119" s="560"/>
      <c r="F119" s="233"/>
      <c r="G119" s="542"/>
      <c r="H119" s="31"/>
      <c r="I119" s="34"/>
      <c r="J119" s="24"/>
      <c r="K119" s="232" t="str">
        <f>IF(AND(J119&gt;=$C$125,J119&lt;=$D$125),"1º Trimestre",IF(AND(J119&gt;=$C$126,J119&lt;=$D$126),"2º Trimestre",IF(AND(J119&gt;=$C$127,J119&lt;=$D$127),"3º Trimestre",IF(AND(J119&gt;=$C$128,J119&lt;=$D$128),"4º Trimestre","-"))))</f>
        <v>-</v>
      </c>
      <c r="L119" s="436"/>
    </row>
    <row r="120" spans="2:13" x14ac:dyDescent="0.25">
      <c r="B120" s="196"/>
      <c r="C120" s="233"/>
      <c r="D120" s="233"/>
      <c r="E120" s="560"/>
      <c r="F120" s="233"/>
      <c r="G120" s="542"/>
      <c r="H120" s="195"/>
      <c r="I120" s="34"/>
      <c r="J120" s="24"/>
      <c r="K120" s="232" t="str">
        <f>IF(AND(J120&gt;=$C$125,J120&lt;=$D$125),"1º Trimestre",IF(AND(J120&gt;=$C$126,J120&lt;=$D$126),"2º Trimestre",IF(AND(J120&gt;=$C$127,J120&lt;=$D$127),"3º Trimestre",IF(AND(J120&gt;=$C$128,J120&lt;=$D$128),"4º Trimestre","-"))))</f>
        <v>-</v>
      </c>
      <c r="L120" s="436"/>
    </row>
    <row r="121" spans="2:13" x14ac:dyDescent="0.25">
      <c r="B121" s="196"/>
      <c r="C121" s="233"/>
      <c r="D121" s="233"/>
      <c r="E121" s="560"/>
      <c r="F121" s="233"/>
      <c r="G121" s="542"/>
      <c r="H121" s="195"/>
      <c r="I121" s="34"/>
      <c r="J121" s="24"/>
      <c r="K121" s="232" t="str">
        <f>IF(AND(J121&gt;=$C$125,J121&lt;=$D$125),"1º Trimestre",IF(AND(J121&gt;=$C$126,J121&lt;=$D$126),"2º Trimestre",IF(AND(J121&gt;=$C$127,J121&lt;=$D$127),"3º Trimestre",IF(AND(J121&gt;=$C$128,J121&lt;=$D$128),"4º Trimestre","-"))))</f>
        <v>-</v>
      </c>
      <c r="L121" s="436"/>
      <c r="M121" s="69"/>
    </row>
    <row r="122" spans="2:13" ht="15.75" thickBot="1" x14ac:dyDescent="0.3">
      <c r="B122" s="189"/>
      <c r="C122" s="192"/>
      <c r="D122" s="192"/>
      <c r="E122" s="190"/>
      <c r="F122" s="192"/>
      <c r="G122" s="192"/>
      <c r="H122" s="191"/>
      <c r="I122" s="28"/>
      <c r="J122" s="25"/>
      <c r="K122" s="190" t="str">
        <f>IF(AND(J122&gt;=$C$125,J122&lt;=$D$125),"1º Trimestre",IF(AND(J122&gt;=$C$126,J122&lt;=$D$126),"2º Trimestre",IF(AND(J122&gt;=$C$127,J122&lt;=$D$127),"3º Trimestre",IF(AND(J122&gt;=$C$128,J122&lt;=$D$128),"4º Trimestre","-"))))</f>
        <v>-</v>
      </c>
      <c r="L122" s="26"/>
    </row>
    <row r="123" spans="2:13" ht="19.5" thickBot="1" x14ac:dyDescent="0.3">
      <c r="H123" s="292">
        <f>SUM(H5:H122)</f>
        <v>18352656.193999998</v>
      </c>
      <c r="I123" s="292">
        <f>SUM(I5:I122)</f>
        <v>0</v>
      </c>
    </row>
    <row r="124" spans="2:13" ht="16.5" thickBot="1" x14ac:dyDescent="0.3">
      <c r="B124" s="86"/>
      <c r="C124" s="80" t="s">
        <v>45</v>
      </c>
      <c r="D124" s="81" t="s">
        <v>46</v>
      </c>
      <c r="F124" s="68"/>
      <c r="G124" s="68"/>
    </row>
    <row r="125" spans="2:13" ht="15.75" x14ac:dyDescent="0.25">
      <c r="B125" s="91" t="s">
        <v>41</v>
      </c>
      <c r="C125" s="82">
        <v>45292</v>
      </c>
      <c r="D125" s="79">
        <v>45382</v>
      </c>
      <c r="F125" s="68"/>
      <c r="G125" s="68"/>
    </row>
    <row r="126" spans="2:13" ht="15.75" x14ac:dyDescent="0.25">
      <c r="B126" s="88" t="s">
        <v>42</v>
      </c>
      <c r="C126" s="83">
        <v>45383</v>
      </c>
      <c r="D126" s="77">
        <v>45473</v>
      </c>
      <c r="F126" s="68"/>
      <c r="G126" s="68"/>
    </row>
    <row r="127" spans="2:13" ht="15.75" x14ac:dyDescent="0.25">
      <c r="B127" s="88" t="s">
        <v>43</v>
      </c>
      <c r="C127" s="83">
        <v>45474</v>
      </c>
      <c r="D127" s="77">
        <v>45565</v>
      </c>
      <c r="F127" s="68"/>
      <c r="G127" s="68"/>
    </row>
    <row r="128" spans="2:13" ht="16.5" thickBot="1" x14ac:dyDescent="0.3">
      <c r="B128" s="89" t="s">
        <v>44</v>
      </c>
      <c r="C128" s="84">
        <v>45566</v>
      </c>
      <c r="D128" s="78">
        <v>45657</v>
      </c>
      <c r="F128" s="68"/>
      <c r="G128" s="68"/>
    </row>
    <row r="129" spans="6:7" x14ac:dyDescent="0.25">
      <c r="F129" s="68"/>
      <c r="G129" s="68"/>
    </row>
    <row r="130" spans="6:7" x14ac:dyDescent="0.25">
      <c r="F130" s="68"/>
      <c r="G130" s="68"/>
    </row>
    <row r="131" spans="6:7" x14ac:dyDescent="0.25">
      <c r="F131" s="68"/>
      <c r="G131" s="68"/>
    </row>
    <row r="132" spans="6:7" x14ac:dyDescent="0.25">
      <c r="F132" s="68"/>
      <c r="G132" s="68"/>
    </row>
    <row r="133" spans="6:7" x14ac:dyDescent="0.25">
      <c r="F133" s="68"/>
      <c r="G133" s="68"/>
    </row>
    <row r="134" spans="6:7" x14ac:dyDescent="0.25">
      <c r="F134" s="68"/>
      <c r="G134" s="68"/>
    </row>
    <row r="135" spans="6:7" x14ac:dyDescent="0.25">
      <c r="F135" s="68"/>
      <c r="G135" s="68"/>
    </row>
    <row r="136" spans="6:7" x14ac:dyDescent="0.25">
      <c r="F136" s="68"/>
      <c r="G136" s="68"/>
    </row>
    <row r="137" spans="6:7" x14ac:dyDescent="0.25">
      <c r="F137" s="68"/>
      <c r="G137" s="68"/>
    </row>
    <row r="138" spans="6:7" x14ac:dyDescent="0.25">
      <c r="F138" s="68"/>
      <c r="G138" s="68"/>
    </row>
    <row r="139" spans="6:7" x14ac:dyDescent="0.25">
      <c r="F139" s="68"/>
      <c r="G139" s="68"/>
    </row>
    <row r="140" spans="6:7" x14ac:dyDescent="0.25">
      <c r="F140" s="68"/>
      <c r="G140" s="68"/>
    </row>
    <row r="141" spans="6:7" x14ac:dyDescent="0.25">
      <c r="F141" s="68"/>
      <c r="G141" s="68"/>
    </row>
    <row r="142" spans="6:7" x14ac:dyDescent="0.25">
      <c r="F142" s="68"/>
      <c r="G142" s="68"/>
    </row>
    <row r="143" spans="6:7" x14ac:dyDescent="0.25">
      <c r="F143" s="68"/>
      <c r="G143" s="68"/>
    </row>
    <row r="144" spans="6:7" x14ac:dyDescent="0.25">
      <c r="F144" s="68"/>
      <c r="G144" s="68"/>
    </row>
    <row r="145" spans="6:10" x14ac:dyDescent="0.25">
      <c r="F145" s="68"/>
      <c r="G145" s="68"/>
      <c r="H145" s="68"/>
      <c r="I145" s="68"/>
      <c r="J145" s="253"/>
    </row>
    <row r="146" spans="6:10" x14ac:dyDescent="0.25">
      <c r="F146" s="68"/>
      <c r="G146" s="68"/>
    </row>
    <row r="147" spans="6:10" x14ac:dyDescent="0.25">
      <c r="F147" s="68"/>
      <c r="G147" s="68"/>
    </row>
    <row r="148" spans="6:10" x14ac:dyDescent="0.25">
      <c r="F148" s="68"/>
      <c r="G148" s="68"/>
    </row>
    <row r="149" spans="6:10" x14ac:dyDescent="0.25">
      <c r="F149" s="68"/>
      <c r="G149" s="68"/>
    </row>
    <row r="150" spans="6:10" x14ac:dyDescent="0.25">
      <c r="F150" s="68"/>
      <c r="G150" s="68"/>
    </row>
    <row r="151" spans="6:10" x14ac:dyDescent="0.25">
      <c r="F151" s="68"/>
      <c r="G151" s="68"/>
    </row>
    <row r="152" spans="6:10" x14ac:dyDescent="0.25">
      <c r="F152" s="68"/>
      <c r="G152" s="68"/>
    </row>
    <row r="153" spans="6:10" x14ac:dyDescent="0.25">
      <c r="F153" s="68"/>
      <c r="G153" s="68"/>
    </row>
    <row r="154" spans="6:10" x14ac:dyDescent="0.25">
      <c r="F154" s="68"/>
      <c r="G154" s="68"/>
    </row>
    <row r="155" spans="6:10" x14ac:dyDescent="0.25">
      <c r="F155" s="68"/>
      <c r="G155" s="68"/>
    </row>
    <row r="156" spans="6:10" x14ac:dyDescent="0.25">
      <c r="F156" s="68"/>
      <c r="G156" s="68"/>
    </row>
    <row r="157" spans="6:10" x14ac:dyDescent="0.25">
      <c r="F157" s="68"/>
      <c r="G157" s="68"/>
    </row>
    <row r="158" spans="6:10" x14ac:dyDescent="0.25">
      <c r="F158" s="68"/>
      <c r="G158" s="68"/>
    </row>
    <row r="159" spans="6:10" x14ac:dyDescent="0.25">
      <c r="F159" s="68"/>
      <c r="G159" s="68"/>
    </row>
    <row r="160" spans="6:10" x14ac:dyDescent="0.25">
      <c r="F160" s="68"/>
      <c r="G160" s="68"/>
    </row>
    <row r="161" spans="6:7" x14ac:dyDescent="0.25">
      <c r="F161" s="68"/>
      <c r="G161" s="68"/>
    </row>
    <row r="162" spans="6:7" x14ac:dyDescent="0.25">
      <c r="F162" s="68"/>
      <c r="G162" s="68"/>
    </row>
    <row r="163" spans="6:7" x14ac:dyDescent="0.25">
      <c r="F163" s="68"/>
      <c r="G163" s="68"/>
    </row>
    <row r="164" spans="6:7" x14ac:dyDescent="0.25">
      <c r="F164" s="68"/>
      <c r="G164" s="68"/>
    </row>
    <row r="165" spans="6:7" x14ac:dyDescent="0.25">
      <c r="F165" s="68"/>
      <c r="G165" s="68"/>
    </row>
    <row r="166" spans="6:7" x14ac:dyDescent="0.25">
      <c r="F166" s="68"/>
      <c r="G166" s="68"/>
    </row>
  </sheetData>
  <sheetProtection selectLockedCells="1"/>
  <sortState ref="B3:K26">
    <sortCondition ref="J26"/>
  </sortState>
  <mergeCells count="6">
    <mergeCell ref="B101:L101"/>
    <mergeCell ref="B2:L2"/>
    <mergeCell ref="B3:L3"/>
    <mergeCell ref="B25:L25"/>
    <mergeCell ref="B63:L63"/>
    <mergeCell ref="B80:L80"/>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7"/>
  <sheetViews>
    <sheetView showGridLines="0" zoomScale="80" zoomScaleNormal="80" workbookViewId="0">
      <selection activeCell="L46" sqref="L46"/>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7" width="20.7109375" style="5" customWidth="1"/>
    <col min="8" max="9" width="25.7109375" style="5" customWidth="1"/>
    <col min="10" max="10" width="25.7109375" style="17" customWidth="1"/>
    <col min="11" max="11" width="20.7109375" style="5" customWidth="1"/>
    <col min="12" max="12" width="13.7109375" style="5" customWidth="1"/>
    <col min="13" max="13" width="9.140625" style="5"/>
    <col min="14" max="14" width="11.5703125" style="5" customWidth="1"/>
    <col min="15" max="16" width="11.85546875" style="5" customWidth="1"/>
    <col min="17" max="16384" width="9.140625" style="5"/>
  </cols>
  <sheetData>
    <row r="1" spans="2:14" ht="19.5" thickBot="1" x14ac:dyDescent="0.3">
      <c r="B1" s="405" t="s">
        <v>109</v>
      </c>
      <c r="C1" s="405" t="s">
        <v>110</v>
      </c>
    </row>
    <row r="2" spans="2:14" ht="34.5" thickBot="1" x14ac:dyDescent="0.3">
      <c r="B2" s="811" t="s">
        <v>18</v>
      </c>
      <c r="C2" s="812"/>
      <c r="D2" s="812"/>
      <c r="E2" s="812"/>
      <c r="F2" s="812"/>
      <c r="G2" s="812"/>
      <c r="H2" s="812"/>
      <c r="I2" s="812"/>
      <c r="J2" s="812"/>
      <c r="K2" s="812"/>
      <c r="L2" s="813"/>
    </row>
    <row r="3" spans="2:14" ht="33.75" x14ac:dyDescent="0.25">
      <c r="B3" s="814" t="s">
        <v>104</v>
      </c>
      <c r="C3" s="815"/>
      <c r="D3" s="815"/>
      <c r="E3" s="815"/>
      <c r="F3" s="815"/>
      <c r="G3" s="815"/>
      <c r="H3" s="815"/>
      <c r="I3" s="815"/>
      <c r="J3" s="815"/>
      <c r="K3" s="815"/>
      <c r="L3" s="816"/>
    </row>
    <row r="4" spans="2:14" ht="45" x14ac:dyDescent="0.25">
      <c r="B4" s="242" t="s">
        <v>0</v>
      </c>
      <c r="C4" s="241" t="s">
        <v>129</v>
      </c>
      <c r="D4" s="241" t="s">
        <v>1</v>
      </c>
      <c r="E4" s="241" t="s">
        <v>2</v>
      </c>
      <c r="F4" s="241" t="s">
        <v>3</v>
      </c>
      <c r="G4" s="241" t="s">
        <v>157</v>
      </c>
      <c r="H4" s="241" t="s">
        <v>4</v>
      </c>
      <c r="I4" s="241" t="s">
        <v>92</v>
      </c>
      <c r="J4" s="241" t="s">
        <v>5</v>
      </c>
      <c r="K4" s="241" t="s">
        <v>47</v>
      </c>
      <c r="L4" s="482" t="s">
        <v>136</v>
      </c>
    </row>
    <row r="5" spans="2:14" ht="30" x14ac:dyDescent="0.25">
      <c r="B5" s="196" t="s">
        <v>118</v>
      </c>
      <c r="C5" s="232">
        <v>289614</v>
      </c>
      <c r="D5" s="233"/>
      <c r="E5" s="232" t="s">
        <v>114</v>
      </c>
      <c r="F5" s="233"/>
      <c r="G5" s="552">
        <v>4002</v>
      </c>
      <c r="H5" s="195">
        <v>31137</v>
      </c>
      <c r="I5" s="34"/>
      <c r="J5" s="24">
        <v>46451</v>
      </c>
      <c r="K5" s="232">
        <v>1</v>
      </c>
      <c r="L5" s="436" t="s">
        <v>850</v>
      </c>
      <c r="N5" s="18"/>
    </row>
    <row r="6" spans="2:14" ht="240" x14ac:dyDescent="0.25">
      <c r="B6" s="196" t="s">
        <v>118</v>
      </c>
      <c r="C6" s="232">
        <v>291155</v>
      </c>
      <c r="D6" s="233" t="s">
        <v>403</v>
      </c>
      <c r="E6" s="232">
        <v>3</v>
      </c>
      <c r="F6" s="233" t="s">
        <v>404</v>
      </c>
      <c r="G6" s="552">
        <v>4002</v>
      </c>
      <c r="H6" s="195">
        <v>757.95</v>
      </c>
      <c r="I6" s="34"/>
      <c r="J6" s="24">
        <v>45715</v>
      </c>
      <c r="K6" s="232">
        <v>1</v>
      </c>
      <c r="L6" s="436" t="s">
        <v>850</v>
      </c>
    </row>
    <row r="7" spans="2:14" ht="75" x14ac:dyDescent="0.25">
      <c r="B7" s="196" t="s">
        <v>124</v>
      </c>
      <c r="C7" s="232">
        <v>287197</v>
      </c>
      <c r="D7" s="233" t="s">
        <v>188</v>
      </c>
      <c r="E7" s="232" t="s">
        <v>114</v>
      </c>
      <c r="F7" s="233" t="s">
        <v>189</v>
      </c>
      <c r="G7" s="552">
        <v>4003</v>
      </c>
      <c r="H7" s="195">
        <v>144568</v>
      </c>
      <c r="I7" s="34"/>
      <c r="J7" s="24">
        <v>45668</v>
      </c>
      <c r="K7" s="232">
        <v>1</v>
      </c>
      <c r="L7" s="436" t="s">
        <v>850</v>
      </c>
    </row>
    <row r="8" spans="2:14" ht="409.5" x14ac:dyDescent="0.25">
      <c r="B8" s="93" t="s">
        <v>118</v>
      </c>
      <c r="C8" s="94">
        <v>289659</v>
      </c>
      <c r="D8" s="96" t="s">
        <v>285</v>
      </c>
      <c r="E8" s="94" t="s">
        <v>114</v>
      </c>
      <c r="F8" s="96" t="s">
        <v>286</v>
      </c>
      <c r="G8" s="96">
        <v>4002</v>
      </c>
      <c r="H8" s="66">
        <v>124248</v>
      </c>
      <c r="I8" s="103"/>
      <c r="J8" s="97">
        <v>45678</v>
      </c>
      <c r="K8" s="232">
        <v>1</v>
      </c>
      <c r="L8" s="436" t="s">
        <v>850</v>
      </c>
    </row>
    <row r="9" spans="2:14" ht="405" x14ac:dyDescent="0.25">
      <c r="B9" s="196" t="s">
        <v>118</v>
      </c>
      <c r="C9" s="232">
        <v>289645</v>
      </c>
      <c r="D9" s="233" t="s">
        <v>282</v>
      </c>
      <c r="E9" s="232" t="s">
        <v>114</v>
      </c>
      <c r="F9" s="233" t="s">
        <v>281</v>
      </c>
      <c r="G9" s="552">
        <v>4002</v>
      </c>
      <c r="H9" s="195">
        <v>82862.78</v>
      </c>
      <c r="I9" s="34"/>
      <c r="J9" s="24">
        <v>45731</v>
      </c>
      <c r="K9" s="232">
        <v>1</v>
      </c>
      <c r="L9" s="436" t="s">
        <v>850</v>
      </c>
    </row>
    <row r="10" spans="2:14" ht="345" x14ac:dyDescent="0.25">
      <c r="B10" s="196" t="s">
        <v>117</v>
      </c>
      <c r="C10" s="232">
        <v>290264</v>
      </c>
      <c r="D10" s="233" t="s">
        <v>318</v>
      </c>
      <c r="E10" s="232" t="s">
        <v>114</v>
      </c>
      <c r="F10" s="233" t="s">
        <v>319</v>
      </c>
      <c r="G10" s="552">
        <v>4002</v>
      </c>
      <c r="H10" s="195">
        <v>261000</v>
      </c>
      <c r="I10" s="34"/>
      <c r="J10" s="234">
        <v>46045</v>
      </c>
      <c r="K10" s="232">
        <v>1</v>
      </c>
      <c r="L10" s="436" t="s">
        <v>850</v>
      </c>
    </row>
    <row r="11" spans="2:14" ht="409.5" x14ac:dyDescent="0.25">
      <c r="B11" s="196" t="s">
        <v>620</v>
      </c>
      <c r="C11" s="232">
        <v>290254</v>
      </c>
      <c r="D11" s="233" t="s">
        <v>316</v>
      </c>
      <c r="E11" s="232" t="s">
        <v>114</v>
      </c>
      <c r="F11" s="233" t="s">
        <v>317</v>
      </c>
      <c r="G11" s="552">
        <v>4002</v>
      </c>
      <c r="H11" s="33">
        <v>38114.18</v>
      </c>
      <c r="I11" s="188"/>
      <c r="J11" s="24">
        <v>45700</v>
      </c>
      <c r="K11" s="232">
        <v>1</v>
      </c>
      <c r="L11" s="436" t="s">
        <v>850</v>
      </c>
    </row>
    <row r="12" spans="2:14" ht="270" x14ac:dyDescent="0.25">
      <c r="B12" s="93" t="s">
        <v>135</v>
      </c>
      <c r="C12" s="96">
        <v>291124</v>
      </c>
      <c r="D12" s="96" t="s">
        <v>399</v>
      </c>
      <c r="E12" s="94" t="s">
        <v>114</v>
      </c>
      <c r="F12" s="96" t="s">
        <v>400</v>
      </c>
      <c r="G12" s="96">
        <v>4002</v>
      </c>
      <c r="H12" s="66">
        <v>13907.86</v>
      </c>
      <c r="I12" s="103"/>
      <c r="J12" s="97">
        <v>45702</v>
      </c>
      <c r="K12" s="232">
        <v>1</v>
      </c>
      <c r="L12" s="436" t="s">
        <v>850</v>
      </c>
    </row>
    <row r="13" spans="2:14" ht="345" x14ac:dyDescent="0.25">
      <c r="B13" s="196" t="s">
        <v>155</v>
      </c>
      <c r="C13" s="232">
        <v>289727</v>
      </c>
      <c r="D13" s="233" t="s">
        <v>290</v>
      </c>
      <c r="E13" s="232" t="s">
        <v>114</v>
      </c>
      <c r="F13" s="233" t="s">
        <v>291</v>
      </c>
      <c r="G13" s="552">
        <v>4002</v>
      </c>
      <c r="H13" s="195">
        <v>629674.97</v>
      </c>
      <c r="I13" s="34"/>
      <c r="J13" s="234">
        <v>46075</v>
      </c>
      <c r="K13" s="232">
        <v>1</v>
      </c>
      <c r="L13" s="436" t="s">
        <v>850</v>
      </c>
    </row>
    <row r="14" spans="2:14" x14ac:dyDescent="0.25">
      <c r="B14" s="93"/>
      <c r="C14" s="96"/>
      <c r="D14" s="414"/>
      <c r="E14" s="98"/>
      <c r="F14" s="96"/>
      <c r="G14" s="96"/>
      <c r="H14" s="66"/>
      <c r="I14" s="103"/>
      <c r="J14" s="97"/>
      <c r="K14" s="232"/>
      <c r="L14" s="436"/>
    </row>
    <row r="15" spans="2:14" x14ac:dyDescent="0.25">
      <c r="B15" s="196"/>
      <c r="C15" s="233"/>
      <c r="D15" s="233"/>
      <c r="E15" s="232"/>
      <c r="F15" s="233"/>
      <c r="G15" s="552"/>
      <c r="H15" s="34"/>
      <c r="I15" s="34"/>
      <c r="J15" s="234"/>
      <c r="K15" s="232"/>
      <c r="L15" s="436"/>
    </row>
    <row r="16" spans="2:14" x14ac:dyDescent="0.25">
      <c r="B16" s="196"/>
      <c r="C16" s="232"/>
      <c r="D16" s="233"/>
      <c r="E16" s="232"/>
      <c r="F16" s="233"/>
      <c r="G16" s="552"/>
      <c r="H16" s="195"/>
      <c r="I16" s="41"/>
      <c r="J16" s="24"/>
      <c r="K16" s="232"/>
      <c r="L16" s="436"/>
    </row>
    <row r="17" spans="2:12" x14ac:dyDescent="0.25">
      <c r="B17" s="196"/>
      <c r="C17" s="232"/>
      <c r="D17" s="233"/>
      <c r="E17" s="232"/>
      <c r="F17" s="233"/>
      <c r="G17" s="552"/>
      <c r="H17" s="195"/>
      <c r="I17" s="34"/>
      <c r="J17" s="234"/>
      <c r="K17" s="232"/>
      <c r="L17" s="436"/>
    </row>
    <row r="18" spans="2:12" x14ac:dyDescent="0.25">
      <c r="B18" s="196"/>
      <c r="C18" s="232"/>
      <c r="D18" s="27"/>
      <c r="E18" s="232"/>
      <c r="F18" s="27"/>
      <c r="G18" s="552"/>
      <c r="H18" s="195"/>
      <c r="I18" s="41"/>
      <c r="J18" s="24"/>
      <c r="K18" s="232" t="str">
        <f>IF(AND(J18&gt;=$C$104,J18&lt;=$D$104),"1º Trimestre",IF(AND(J18&gt;=$C$105,J18&lt;=$D$105),"2º Trimestre",IF(AND(J18&gt;=$C$106,J18&lt;=$D$106),"3º Trimestre",IF(AND(J18&gt;=$C$107,J18&lt;=$D$107),"4º Trimestre","-"))))</f>
        <v>-</v>
      </c>
      <c r="L18" s="436"/>
    </row>
    <row r="19" spans="2:12" ht="15.75" thickBot="1" x14ac:dyDescent="0.3">
      <c r="B19" s="231"/>
      <c r="C19" s="437"/>
      <c r="D19" s="126"/>
      <c r="E19" s="437"/>
      <c r="F19" s="126"/>
      <c r="G19" s="554"/>
      <c r="H19" s="194"/>
      <c r="I19" s="205"/>
      <c r="J19" s="439"/>
      <c r="K19" s="437" t="str">
        <f>IF(AND(J19&gt;=$C$104,J19&lt;=$D$104),"1º Trimestre",IF(AND(J19&gt;=$C$105,J19&lt;=$D$105),"2º Trimestre",IF(AND(J19&gt;=$C$106,J19&lt;=$D$106),"3º Trimestre",IF(AND(J19&gt;=$C$107,J19&lt;=$D$107),"4º Trimestre","-"))))</f>
        <v>-</v>
      </c>
      <c r="L19" s="70"/>
    </row>
    <row r="20" spans="2:12" ht="33.75" x14ac:dyDescent="0.25">
      <c r="B20" s="814" t="s">
        <v>105</v>
      </c>
      <c r="C20" s="815"/>
      <c r="D20" s="815"/>
      <c r="E20" s="815"/>
      <c r="F20" s="815"/>
      <c r="G20" s="815"/>
      <c r="H20" s="815"/>
      <c r="I20" s="815"/>
      <c r="J20" s="815"/>
      <c r="K20" s="815"/>
      <c r="L20" s="816"/>
    </row>
    <row r="21" spans="2:12" ht="45" x14ac:dyDescent="0.25">
      <c r="B21" s="242" t="s">
        <v>0</v>
      </c>
      <c r="C21" s="241" t="s">
        <v>129</v>
      </c>
      <c r="D21" s="241" t="s">
        <v>1</v>
      </c>
      <c r="E21" s="241" t="s">
        <v>2</v>
      </c>
      <c r="F21" s="241" t="s">
        <v>3</v>
      </c>
      <c r="G21" s="241" t="s">
        <v>157</v>
      </c>
      <c r="H21" s="241" t="s">
        <v>4</v>
      </c>
      <c r="I21" s="241" t="s">
        <v>92</v>
      </c>
      <c r="J21" s="241" t="s">
        <v>5</v>
      </c>
      <c r="K21" s="241" t="s">
        <v>47</v>
      </c>
      <c r="L21" s="482" t="s">
        <v>136</v>
      </c>
    </row>
    <row r="22" spans="2:12" ht="120" x14ac:dyDescent="0.25">
      <c r="B22" s="67" t="s">
        <v>116</v>
      </c>
      <c r="C22" s="197">
        <v>290539</v>
      </c>
      <c r="D22" s="138" t="s">
        <v>345</v>
      </c>
      <c r="E22" s="197" t="s">
        <v>114</v>
      </c>
      <c r="F22" s="138" t="s">
        <v>346</v>
      </c>
      <c r="G22" s="138">
        <v>4002</v>
      </c>
      <c r="H22" s="35">
        <v>150000</v>
      </c>
      <c r="I22" s="123"/>
      <c r="J22" s="198">
        <v>45838</v>
      </c>
      <c r="K22" s="228">
        <v>2</v>
      </c>
      <c r="L22" s="281" t="s">
        <v>850</v>
      </c>
    </row>
    <row r="23" spans="2:12" ht="210" x14ac:dyDescent="0.25">
      <c r="B23" s="67" t="s">
        <v>118</v>
      </c>
      <c r="C23" s="197">
        <v>290992</v>
      </c>
      <c r="D23" s="138" t="s">
        <v>397</v>
      </c>
      <c r="E23" s="197" t="s">
        <v>114</v>
      </c>
      <c r="F23" s="138" t="s">
        <v>398</v>
      </c>
      <c r="G23" s="138">
        <v>4002</v>
      </c>
      <c r="H23" s="35">
        <v>2417</v>
      </c>
      <c r="I23" s="123"/>
      <c r="J23" s="198">
        <v>45762</v>
      </c>
      <c r="K23" s="228">
        <v>2</v>
      </c>
      <c r="L23" s="281" t="s">
        <v>850</v>
      </c>
    </row>
    <row r="24" spans="2:12" ht="120" x14ac:dyDescent="0.25">
      <c r="B24" s="67" t="s">
        <v>118</v>
      </c>
      <c r="C24" s="138">
        <v>291142</v>
      </c>
      <c r="D24" s="138" t="s">
        <v>401</v>
      </c>
      <c r="E24" s="197" t="s">
        <v>114</v>
      </c>
      <c r="F24" s="138" t="s">
        <v>402</v>
      </c>
      <c r="G24" s="138">
        <v>4002</v>
      </c>
      <c r="H24" s="35">
        <v>25265.08</v>
      </c>
      <c r="I24" s="123"/>
      <c r="J24" s="3">
        <v>45775</v>
      </c>
      <c r="K24" s="228">
        <v>2</v>
      </c>
      <c r="L24" s="281" t="s">
        <v>850</v>
      </c>
    </row>
    <row r="25" spans="2:12" ht="360" x14ac:dyDescent="0.25">
      <c r="B25" s="67" t="s">
        <v>117</v>
      </c>
      <c r="C25" s="197">
        <v>290202</v>
      </c>
      <c r="D25" s="138" t="s">
        <v>313</v>
      </c>
      <c r="E25" s="197" t="s">
        <v>114</v>
      </c>
      <c r="F25" s="138" t="s">
        <v>314</v>
      </c>
      <c r="G25" s="138">
        <v>4002</v>
      </c>
      <c r="H25" s="101">
        <v>23273.54</v>
      </c>
      <c r="I25" s="102"/>
      <c r="J25" s="198">
        <v>45790</v>
      </c>
      <c r="K25" s="228">
        <v>2</v>
      </c>
      <c r="L25" s="281" t="s">
        <v>850</v>
      </c>
    </row>
    <row r="26" spans="2:12" ht="45" x14ac:dyDescent="0.25">
      <c r="B26" s="67" t="s">
        <v>116</v>
      </c>
      <c r="C26" s="197">
        <v>289944</v>
      </c>
      <c r="D26" s="138" t="s">
        <v>299</v>
      </c>
      <c r="E26" s="197" t="s">
        <v>114</v>
      </c>
      <c r="F26" s="138" t="s">
        <v>300</v>
      </c>
      <c r="G26" s="138">
        <v>4005</v>
      </c>
      <c r="H26" s="35">
        <v>20094.43</v>
      </c>
      <c r="I26" s="123"/>
      <c r="J26" s="3">
        <v>45804</v>
      </c>
      <c r="K26" s="228">
        <v>2</v>
      </c>
      <c r="L26" s="281" t="s">
        <v>850</v>
      </c>
    </row>
    <row r="27" spans="2:12" ht="315" x14ac:dyDescent="0.25">
      <c r="B27" s="67" t="s">
        <v>118</v>
      </c>
      <c r="C27" s="197">
        <v>290969</v>
      </c>
      <c r="D27" s="138" t="s">
        <v>395</v>
      </c>
      <c r="E27" s="197" t="s">
        <v>114</v>
      </c>
      <c r="F27" s="138" t="s">
        <v>396</v>
      </c>
      <c r="G27" s="138">
        <v>4002</v>
      </c>
      <c r="H27" s="35">
        <v>2417</v>
      </c>
      <c r="I27" s="123"/>
      <c r="J27" s="3">
        <v>45809</v>
      </c>
      <c r="K27" s="228">
        <v>2</v>
      </c>
      <c r="L27" s="281" t="s">
        <v>850</v>
      </c>
    </row>
    <row r="28" spans="2:12" ht="409.5" x14ac:dyDescent="0.25">
      <c r="B28" s="67" t="s">
        <v>117</v>
      </c>
      <c r="C28" s="197">
        <v>319230</v>
      </c>
      <c r="D28" s="138" t="s">
        <v>772</v>
      </c>
      <c r="E28" s="197" t="s">
        <v>114</v>
      </c>
      <c r="F28" s="138" t="s">
        <v>773</v>
      </c>
      <c r="G28" s="138">
        <v>4002</v>
      </c>
      <c r="H28" s="35">
        <v>3826280.41</v>
      </c>
      <c r="I28" s="123"/>
      <c r="J28" s="3">
        <v>46537</v>
      </c>
      <c r="K28" s="228">
        <v>2</v>
      </c>
      <c r="L28" s="281" t="s">
        <v>850</v>
      </c>
    </row>
    <row r="29" spans="2:12" ht="150" x14ac:dyDescent="0.25">
      <c r="B29" s="67" t="s">
        <v>118</v>
      </c>
      <c r="C29" s="197">
        <v>289629</v>
      </c>
      <c r="D29" s="138" t="s">
        <v>279</v>
      </c>
      <c r="E29" s="197" t="s">
        <v>114</v>
      </c>
      <c r="F29" s="138" t="s">
        <v>280</v>
      </c>
      <c r="G29" s="138">
        <v>4002</v>
      </c>
      <c r="H29" s="101">
        <v>18071.91</v>
      </c>
      <c r="I29" s="102"/>
      <c r="J29" s="198">
        <v>45838</v>
      </c>
      <c r="K29" s="228">
        <v>2</v>
      </c>
      <c r="L29" s="281" t="s">
        <v>850</v>
      </c>
    </row>
    <row r="30" spans="2:12" x14ac:dyDescent="0.25">
      <c r="B30" s="67"/>
      <c r="C30" s="197"/>
      <c r="D30" s="138"/>
      <c r="E30" s="197"/>
      <c r="F30" s="138"/>
      <c r="G30" s="138"/>
      <c r="H30" s="35"/>
      <c r="I30" s="123"/>
      <c r="J30" s="198"/>
      <c r="K30" s="228"/>
      <c r="L30" s="281"/>
    </row>
    <row r="31" spans="2:12" x14ac:dyDescent="0.25">
      <c r="B31" s="415"/>
      <c r="C31" s="416"/>
      <c r="D31" s="417"/>
      <c r="E31" s="416"/>
      <c r="F31" s="417"/>
      <c r="G31" s="417"/>
      <c r="H31" s="418"/>
      <c r="I31" s="419"/>
      <c r="J31" s="420"/>
      <c r="K31" s="228"/>
      <c r="L31" s="281"/>
    </row>
    <row r="32" spans="2:12" x14ac:dyDescent="0.25">
      <c r="B32" s="67"/>
      <c r="C32" s="197"/>
      <c r="D32" s="4"/>
      <c r="E32" s="197"/>
      <c r="F32" s="4"/>
      <c r="G32" s="138"/>
      <c r="H32" s="101"/>
      <c r="I32" s="102"/>
      <c r="J32" s="198"/>
      <c r="K32" s="228" t="str">
        <f>IF(AND(J32&gt;=$C$104,J32&lt;=$D$104),"1º Trimestre",IF(AND(J32&gt;=$C$105,J32&lt;=$D$105),"2º Trimestre",IF(AND(J32&gt;=$C$106,J32&lt;=$D$106),"3º Trimestre",IF(AND(J32&gt;=$C$107,J32&lt;=$D$107),"4º Trimestre","-"))))</f>
        <v>-</v>
      </c>
      <c r="L32" s="281"/>
    </row>
    <row r="33" spans="2:12" x14ac:dyDescent="0.25">
      <c r="B33" s="67"/>
      <c r="C33" s="197"/>
      <c r="D33" s="4"/>
      <c r="E33" s="197"/>
      <c r="F33" s="4"/>
      <c r="G33" s="138"/>
      <c r="H33" s="101"/>
      <c r="I33" s="102"/>
      <c r="J33" s="198"/>
      <c r="K33" s="228" t="str">
        <f>IF(AND(J33&gt;=$C$104,J33&lt;=$D$104),"1º Trimestre",IF(AND(J33&gt;=$C$105,J33&lt;=$D$105),"2º Trimestre",IF(AND(J33&gt;=$C$106,J33&lt;=$D$106),"3º Trimestre",IF(AND(J33&gt;=$C$107,J33&lt;=$D$107),"4º Trimestre","-"))))</f>
        <v>-</v>
      </c>
      <c r="L33" s="281"/>
    </row>
    <row r="34" spans="2:12" x14ac:dyDescent="0.25">
      <c r="B34" s="67"/>
      <c r="C34" s="197"/>
      <c r="D34" s="4"/>
      <c r="E34" s="197"/>
      <c r="F34" s="4"/>
      <c r="G34" s="138"/>
      <c r="H34" s="101"/>
      <c r="I34" s="102"/>
      <c r="J34" s="198"/>
      <c r="K34" s="228" t="str">
        <f>IF(AND(J34&gt;=$C$104,J34&lt;=$D$104),"1º Trimestre",IF(AND(J34&gt;=$C$105,J34&lt;=$D$105),"2º Trimestre",IF(AND(J34&gt;=$C$106,J34&lt;=$D$106),"3º Trimestre",IF(AND(J34&gt;=$C$107,J34&lt;=$D$107),"4º Trimestre","-"))))</f>
        <v>-</v>
      </c>
      <c r="L34" s="281"/>
    </row>
    <row r="35" spans="2:12" x14ac:dyDescent="0.25">
      <c r="B35" s="67"/>
      <c r="C35" s="197"/>
      <c r="D35" s="4"/>
      <c r="E35" s="197"/>
      <c r="F35" s="4"/>
      <c r="G35" s="138"/>
      <c r="H35" s="101"/>
      <c r="I35" s="102"/>
      <c r="J35" s="198"/>
      <c r="K35" s="228" t="str">
        <f>IF(AND(J35&gt;=$C$104,J35&lt;=$D$104),"1º Trimestre",IF(AND(J35&gt;=$C$105,J35&lt;=$D$105),"2º Trimestre",IF(AND(J35&gt;=$C$106,J35&lt;=$D$106),"3º Trimestre",IF(AND(J35&gt;=$C$107,J35&lt;=$D$107),"4º Trimestre","-"))))</f>
        <v>-</v>
      </c>
      <c r="L35" s="281"/>
    </row>
    <row r="36" spans="2:12" ht="15.75" thickBot="1" x14ac:dyDescent="0.3">
      <c r="B36" s="127"/>
      <c r="C36" s="71"/>
      <c r="D36" s="15"/>
      <c r="E36" s="71"/>
      <c r="F36" s="15"/>
      <c r="G36" s="283"/>
      <c r="H36" s="72"/>
      <c r="I36" s="128"/>
      <c r="J36" s="139"/>
      <c r="K36" s="111" t="str">
        <f>IF(AND(J36&gt;=$C$104,J36&lt;=$D$104),"1º Trimestre",IF(AND(J36&gt;=$C$105,J36&lt;=$D$105),"2º Trimestre",IF(AND(J36&gt;=$C$106,J36&lt;=$D$106),"3º Trimestre",IF(AND(J36&gt;=$C$107,J36&lt;=$D$107),"4º Trimestre","-"))))</f>
        <v>-</v>
      </c>
      <c r="L36" s="442"/>
    </row>
    <row r="37" spans="2:12" ht="33.75" x14ac:dyDescent="0.25">
      <c r="B37" s="814" t="s">
        <v>106</v>
      </c>
      <c r="C37" s="815"/>
      <c r="D37" s="815"/>
      <c r="E37" s="815"/>
      <c r="F37" s="815"/>
      <c r="G37" s="815"/>
      <c r="H37" s="815"/>
      <c r="I37" s="815"/>
      <c r="J37" s="815"/>
      <c r="K37" s="815"/>
      <c r="L37" s="816"/>
    </row>
    <row r="38" spans="2:12" ht="45" x14ac:dyDescent="0.25">
      <c r="B38" s="242" t="s">
        <v>0</v>
      </c>
      <c r="C38" s="241" t="s">
        <v>129</v>
      </c>
      <c r="D38" s="241" t="s">
        <v>1</v>
      </c>
      <c r="E38" s="241" t="s">
        <v>2</v>
      </c>
      <c r="F38" s="241" t="s">
        <v>3</v>
      </c>
      <c r="G38" s="241" t="s">
        <v>157</v>
      </c>
      <c r="H38" s="241" t="s">
        <v>4</v>
      </c>
      <c r="I38" s="241" t="s">
        <v>92</v>
      </c>
      <c r="J38" s="241" t="s">
        <v>5</v>
      </c>
      <c r="K38" s="241" t="s">
        <v>47</v>
      </c>
      <c r="L38" s="482" t="s">
        <v>136</v>
      </c>
    </row>
    <row r="39" spans="2:12" ht="285" x14ac:dyDescent="0.25">
      <c r="B39" s="196" t="s">
        <v>118</v>
      </c>
      <c r="C39" s="232">
        <v>290452</v>
      </c>
      <c r="D39" s="233" t="s">
        <v>336</v>
      </c>
      <c r="E39" s="232" t="s">
        <v>114</v>
      </c>
      <c r="F39" s="233" t="s">
        <v>337</v>
      </c>
      <c r="G39" s="552">
        <v>4002</v>
      </c>
      <c r="H39" s="195">
        <v>15365.41</v>
      </c>
      <c r="I39" s="34"/>
      <c r="J39" s="234">
        <v>45855</v>
      </c>
      <c r="K39" s="232">
        <v>3</v>
      </c>
      <c r="L39" s="436" t="s">
        <v>850</v>
      </c>
    </row>
    <row r="40" spans="2:12" ht="165" x14ac:dyDescent="0.25">
      <c r="B40" s="196" t="s">
        <v>117</v>
      </c>
      <c r="C40" s="232">
        <v>290250</v>
      </c>
      <c r="D40" s="233" t="s">
        <v>309</v>
      </c>
      <c r="E40" s="232" t="s">
        <v>114</v>
      </c>
      <c r="F40" s="233" t="s">
        <v>315</v>
      </c>
      <c r="G40" s="552">
        <v>4002</v>
      </c>
      <c r="H40" s="195">
        <v>1392.63</v>
      </c>
      <c r="I40" s="34"/>
      <c r="J40" s="234">
        <v>45892</v>
      </c>
      <c r="K40" s="232">
        <v>3</v>
      </c>
      <c r="L40" s="436" t="s">
        <v>850</v>
      </c>
    </row>
    <row r="41" spans="2:12" ht="315" x14ac:dyDescent="0.25">
      <c r="B41" s="196" t="s">
        <v>116</v>
      </c>
      <c r="C41" s="232">
        <v>289657</v>
      </c>
      <c r="D41" s="233" t="s">
        <v>283</v>
      </c>
      <c r="E41" s="232" t="s">
        <v>114</v>
      </c>
      <c r="F41" s="233" t="s">
        <v>284</v>
      </c>
      <c r="G41" s="552">
        <v>4002</v>
      </c>
      <c r="H41" s="195">
        <v>96772.44</v>
      </c>
      <c r="I41" s="34"/>
      <c r="J41" s="24">
        <v>45859</v>
      </c>
      <c r="K41" s="232">
        <v>3</v>
      </c>
      <c r="L41" s="436" t="s">
        <v>850</v>
      </c>
    </row>
    <row r="42" spans="2:12" ht="45" x14ac:dyDescent="0.25">
      <c r="B42" s="93" t="s">
        <v>125</v>
      </c>
      <c r="C42" s="96">
        <v>292855</v>
      </c>
      <c r="D42" s="414" t="s">
        <v>461</v>
      </c>
      <c r="E42" s="98" t="s">
        <v>114</v>
      </c>
      <c r="F42" s="96" t="s">
        <v>463</v>
      </c>
      <c r="G42" s="96">
        <v>4002</v>
      </c>
      <c r="H42" s="66">
        <v>89856</v>
      </c>
      <c r="I42" s="103"/>
      <c r="J42" s="97">
        <v>45869</v>
      </c>
      <c r="K42" s="232">
        <v>3</v>
      </c>
      <c r="L42" s="436" t="s">
        <v>850</v>
      </c>
    </row>
    <row r="43" spans="2:12" ht="45" x14ac:dyDescent="0.25">
      <c r="B43" s="196" t="s">
        <v>125</v>
      </c>
      <c r="C43" s="233">
        <v>292855</v>
      </c>
      <c r="D43" s="233" t="s">
        <v>462</v>
      </c>
      <c r="E43" s="232" t="s">
        <v>114</v>
      </c>
      <c r="F43" s="233" t="s">
        <v>463</v>
      </c>
      <c r="G43" s="552">
        <v>4002</v>
      </c>
      <c r="H43" s="195">
        <v>224640</v>
      </c>
      <c r="I43" s="34"/>
      <c r="J43" s="24">
        <v>45869</v>
      </c>
      <c r="K43" s="232">
        <v>3</v>
      </c>
      <c r="L43" s="436" t="s">
        <v>850</v>
      </c>
    </row>
    <row r="44" spans="2:12" ht="409.5" x14ac:dyDescent="0.25">
      <c r="B44" s="196" t="s">
        <v>134</v>
      </c>
      <c r="C44" s="232">
        <v>305567</v>
      </c>
      <c r="D44" s="27" t="s">
        <v>774</v>
      </c>
      <c r="E44" s="232" t="s">
        <v>114</v>
      </c>
      <c r="F44" s="27" t="s">
        <v>775</v>
      </c>
      <c r="G44" s="552">
        <v>4002</v>
      </c>
      <c r="H44" s="195">
        <v>87557.24</v>
      </c>
      <c r="I44" s="34"/>
      <c r="J44" s="24">
        <v>45888</v>
      </c>
      <c r="K44" s="232">
        <v>3</v>
      </c>
      <c r="L44" s="436" t="s">
        <v>850</v>
      </c>
    </row>
    <row r="45" spans="2:12" ht="210" x14ac:dyDescent="0.25">
      <c r="B45" s="196" t="s">
        <v>620</v>
      </c>
      <c r="C45" s="232">
        <v>319699</v>
      </c>
      <c r="D45" s="27" t="s">
        <v>887</v>
      </c>
      <c r="E45" s="232" t="s">
        <v>114</v>
      </c>
      <c r="F45" s="27" t="s">
        <v>888</v>
      </c>
      <c r="G45" s="552">
        <v>4002</v>
      </c>
      <c r="H45" s="195">
        <v>339024</v>
      </c>
      <c r="I45" s="34">
        <v>45930</v>
      </c>
      <c r="J45" s="24">
        <v>3</v>
      </c>
      <c r="K45" s="232" t="str">
        <f t="shared" ref="K45:K53" si="0">IF(AND(J45&gt;=$C$104,J45&lt;=$D$104),"1º Trimestre",IF(AND(J45&gt;=$C$105,J45&lt;=$D$105),"2º Trimestre",IF(AND(J45&gt;=$C$106,J45&lt;=$D$106),"3º Trimestre",IF(AND(J45&gt;=$C$107,J45&lt;=$D$107),"4º Trimestre","-"))))</f>
        <v>-</v>
      </c>
      <c r="L45" s="436" t="s">
        <v>850</v>
      </c>
    </row>
    <row r="46" spans="2:12" x14ac:dyDescent="0.25">
      <c r="B46" s="196"/>
      <c r="C46" s="232"/>
      <c r="D46" s="27"/>
      <c r="E46" s="232"/>
      <c r="F46" s="27"/>
      <c r="G46" s="552"/>
      <c r="H46" s="195"/>
      <c r="I46" s="34"/>
      <c r="J46" s="24"/>
      <c r="K46" s="232" t="str">
        <f t="shared" si="0"/>
        <v>-</v>
      </c>
      <c r="L46" s="436"/>
    </row>
    <row r="47" spans="2:12" x14ac:dyDescent="0.25">
      <c r="B47" s="196"/>
      <c r="C47" s="232"/>
      <c r="D47" s="27"/>
      <c r="E47" s="232"/>
      <c r="F47" s="27"/>
      <c r="G47" s="552"/>
      <c r="H47" s="195"/>
      <c r="I47" s="34"/>
      <c r="J47" s="24"/>
      <c r="K47" s="232" t="str">
        <f t="shared" si="0"/>
        <v>-</v>
      </c>
      <c r="L47" s="436"/>
    </row>
    <row r="48" spans="2:12" x14ac:dyDescent="0.25">
      <c r="B48" s="196"/>
      <c r="C48" s="232"/>
      <c r="D48" s="27"/>
      <c r="E48" s="232"/>
      <c r="F48" s="27"/>
      <c r="G48" s="552"/>
      <c r="H48" s="195"/>
      <c r="I48" s="34"/>
      <c r="J48" s="24"/>
      <c r="K48" s="232" t="str">
        <f t="shared" si="0"/>
        <v>-</v>
      </c>
      <c r="L48" s="436"/>
    </row>
    <row r="49" spans="2:12" x14ac:dyDescent="0.25">
      <c r="B49" s="196"/>
      <c r="C49" s="232"/>
      <c r="D49" s="27"/>
      <c r="E49" s="232"/>
      <c r="F49" s="27"/>
      <c r="G49" s="552"/>
      <c r="H49" s="195"/>
      <c r="I49" s="34"/>
      <c r="J49" s="24"/>
      <c r="K49" s="232" t="str">
        <f t="shared" si="0"/>
        <v>-</v>
      </c>
      <c r="L49" s="436"/>
    </row>
    <row r="50" spans="2:12" x14ac:dyDescent="0.25">
      <c r="B50" s="196"/>
      <c r="C50" s="232"/>
      <c r="D50" s="27"/>
      <c r="E50" s="232"/>
      <c r="F50" s="27"/>
      <c r="G50" s="552"/>
      <c r="H50" s="195"/>
      <c r="I50" s="34"/>
      <c r="J50" s="24"/>
      <c r="K50" s="232" t="str">
        <f t="shared" si="0"/>
        <v>-</v>
      </c>
      <c r="L50" s="436"/>
    </row>
    <row r="51" spans="2:12" x14ac:dyDescent="0.25">
      <c r="B51" s="196"/>
      <c r="C51" s="232"/>
      <c r="D51" s="27"/>
      <c r="E51" s="232"/>
      <c r="F51" s="27"/>
      <c r="G51" s="552"/>
      <c r="H51" s="195"/>
      <c r="I51" s="34"/>
      <c r="J51" s="24"/>
      <c r="K51" s="232" t="str">
        <f t="shared" si="0"/>
        <v>-</v>
      </c>
      <c r="L51" s="436"/>
    </row>
    <row r="52" spans="2:12" x14ac:dyDescent="0.25">
      <c r="B52" s="93"/>
      <c r="C52" s="96"/>
      <c r="D52" s="104"/>
      <c r="E52" s="98"/>
      <c r="F52" s="95"/>
      <c r="G52" s="96"/>
      <c r="H52" s="66"/>
      <c r="I52" s="103"/>
      <c r="J52" s="97"/>
      <c r="K52" s="232" t="str">
        <f t="shared" si="0"/>
        <v>-</v>
      </c>
      <c r="L52" s="436"/>
    </row>
    <row r="53" spans="2:12" ht="15.75" thickBot="1" x14ac:dyDescent="0.3">
      <c r="B53" s="231"/>
      <c r="C53" s="438"/>
      <c r="D53" s="126"/>
      <c r="E53" s="437"/>
      <c r="F53" s="126"/>
      <c r="G53" s="554"/>
      <c r="H53" s="194"/>
      <c r="I53" s="205"/>
      <c r="J53" s="204"/>
      <c r="K53" s="437" t="str">
        <f t="shared" si="0"/>
        <v>-</v>
      </c>
      <c r="L53" s="70"/>
    </row>
    <row r="54" spans="2:12" ht="33.75" x14ac:dyDescent="0.25">
      <c r="B54" s="814" t="s">
        <v>107</v>
      </c>
      <c r="C54" s="815"/>
      <c r="D54" s="815"/>
      <c r="E54" s="815"/>
      <c r="F54" s="815"/>
      <c r="G54" s="815"/>
      <c r="H54" s="815"/>
      <c r="I54" s="815"/>
      <c r="J54" s="815"/>
      <c r="K54" s="815"/>
      <c r="L54" s="816"/>
    </row>
    <row r="55" spans="2:12" ht="45" x14ac:dyDescent="0.25">
      <c r="B55" s="242" t="s">
        <v>0</v>
      </c>
      <c r="C55" s="241" t="s">
        <v>129</v>
      </c>
      <c r="D55" s="241" t="s">
        <v>1</v>
      </c>
      <c r="E55" s="241" t="s">
        <v>2</v>
      </c>
      <c r="F55" s="241" t="s">
        <v>3</v>
      </c>
      <c r="G55" s="241" t="s">
        <v>157</v>
      </c>
      <c r="H55" s="241" t="s">
        <v>4</v>
      </c>
      <c r="I55" s="241" t="s">
        <v>92</v>
      </c>
      <c r="J55" s="241" t="s">
        <v>5</v>
      </c>
      <c r="K55" s="241" t="s">
        <v>47</v>
      </c>
      <c r="L55" s="482" t="s">
        <v>136</v>
      </c>
    </row>
    <row r="56" spans="2:12" ht="409.5" x14ac:dyDescent="0.25">
      <c r="B56" s="415" t="s">
        <v>116</v>
      </c>
      <c r="C56" s="416">
        <v>290573</v>
      </c>
      <c r="D56" s="426" t="s">
        <v>351</v>
      </c>
      <c r="E56" s="416" t="s">
        <v>114</v>
      </c>
      <c r="F56" s="426" t="s">
        <v>352</v>
      </c>
      <c r="G56" s="417">
        <v>4004</v>
      </c>
      <c r="H56" s="418">
        <v>31721.25</v>
      </c>
      <c r="I56" s="419"/>
      <c r="J56" s="428">
        <v>45973</v>
      </c>
      <c r="K56" s="477">
        <v>4</v>
      </c>
      <c r="L56" s="433" t="s">
        <v>850</v>
      </c>
    </row>
    <row r="57" spans="2:12" ht="405" x14ac:dyDescent="0.25">
      <c r="B57" s="415" t="s">
        <v>118</v>
      </c>
      <c r="C57" s="416">
        <v>290379</v>
      </c>
      <c r="D57" s="426" t="s">
        <v>324</v>
      </c>
      <c r="E57" s="416" t="s">
        <v>114</v>
      </c>
      <c r="F57" s="426" t="s">
        <v>325</v>
      </c>
      <c r="G57" s="417">
        <v>4002</v>
      </c>
      <c r="H57" s="418">
        <v>268313.65999999997</v>
      </c>
      <c r="I57" s="419"/>
      <c r="J57" s="428">
        <v>46022</v>
      </c>
      <c r="K57" s="477">
        <v>4</v>
      </c>
      <c r="L57" s="433" t="s">
        <v>850</v>
      </c>
    </row>
    <row r="58" spans="2:12" ht="120" x14ac:dyDescent="0.25">
      <c r="B58" s="415" t="s">
        <v>118</v>
      </c>
      <c r="C58" s="416">
        <v>290081</v>
      </c>
      <c r="D58" s="426" t="s">
        <v>301</v>
      </c>
      <c r="E58" s="416" t="s">
        <v>114</v>
      </c>
      <c r="F58" s="426" t="s">
        <v>302</v>
      </c>
      <c r="G58" s="417">
        <v>4002</v>
      </c>
      <c r="H58" s="418">
        <v>78627.149999999994</v>
      </c>
      <c r="I58" s="419"/>
      <c r="J58" s="428">
        <v>46361</v>
      </c>
      <c r="K58" s="477">
        <v>4</v>
      </c>
      <c r="L58" s="433" t="s">
        <v>850</v>
      </c>
    </row>
    <row r="59" spans="2:12" ht="409.5" x14ac:dyDescent="0.25">
      <c r="B59" s="415" t="s">
        <v>118</v>
      </c>
      <c r="C59" s="416">
        <v>305557</v>
      </c>
      <c r="D59" s="426" t="s">
        <v>695</v>
      </c>
      <c r="E59" s="416" t="s">
        <v>114</v>
      </c>
      <c r="F59" s="426" t="s">
        <v>696</v>
      </c>
      <c r="G59" s="417">
        <v>4002</v>
      </c>
      <c r="H59" s="418">
        <v>15724.8</v>
      </c>
      <c r="I59" s="419"/>
      <c r="J59" s="428">
        <v>46744</v>
      </c>
      <c r="K59" s="477">
        <v>4</v>
      </c>
      <c r="L59" s="433" t="s">
        <v>850</v>
      </c>
    </row>
    <row r="60" spans="2:12" ht="409.5" x14ac:dyDescent="0.25">
      <c r="B60" s="415" t="s">
        <v>117</v>
      </c>
      <c r="C60" s="416">
        <v>290149</v>
      </c>
      <c r="D60" s="426" t="s">
        <v>311</v>
      </c>
      <c r="E60" s="416" t="s">
        <v>114</v>
      </c>
      <c r="F60" s="426" t="s">
        <v>312</v>
      </c>
      <c r="G60" s="417">
        <v>4002</v>
      </c>
      <c r="H60" s="418">
        <v>52000</v>
      </c>
      <c r="I60" s="419"/>
      <c r="J60" s="428">
        <v>45970</v>
      </c>
      <c r="K60" s="477">
        <v>4</v>
      </c>
      <c r="L60" s="433" t="s">
        <v>850</v>
      </c>
    </row>
    <row r="61" spans="2:12" ht="330" x14ac:dyDescent="0.25">
      <c r="B61" s="415" t="s">
        <v>117</v>
      </c>
      <c r="C61" s="416">
        <v>290142</v>
      </c>
      <c r="D61" s="426" t="s">
        <v>309</v>
      </c>
      <c r="E61" s="416" t="s">
        <v>114</v>
      </c>
      <c r="F61" s="426" t="s">
        <v>310</v>
      </c>
      <c r="G61" s="417">
        <v>4002</v>
      </c>
      <c r="H61" s="418">
        <v>1607.54</v>
      </c>
      <c r="I61" s="419"/>
      <c r="J61" s="428">
        <v>45971</v>
      </c>
      <c r="K61" s="477">
        <v>4</v>
      </c>
      <c r="L61" s="433" t="s">
        <v>850</v>
      </c>
    </row>
    <row r="62" spans="2:12" ht="270" x14ac:dyDescent="0.25">
      <c r="B62" s="415" t="s">
        <v>118</v>
      </c>
      <c r="C62" s="416">
        <v>303284</v>
      </c>
      <c r="D62" s="426" t="s">
        <v>364</v>
      </c>
      <c r="E62" s="416" t="s">
        <v>114</v>
      </c>
      <c r="F62" s="426" t="s">
        <v>365</v>
      </c>
      <c r="G62" s="417">
        <v>4002</v>
      </c>
      <c r="H62" s="418">
        <v>115344</v>
      </c>
      <c r="I62" s="419"/>
      <c r="J62" s="428">
        <v>45995</v>
      </c>
      <c r="K62" s="477">
        <v>4</v>
      </c>
      <c r="L62" s="433" t="s">
        <v>850</v>
      </c>
    </row>
    <row r="63" spans="2:12" ht="409.5" x14ac:dyDescent="0.25">
      <c r="B63" s="415" t="s">
        <v>116</v>
      </c>
      <c r="C63" s="416">
        <v>290085</v>
      </c>
      <c r="D63" s="426" t="s">
        <v>303</v>
      </c>
      <c r="E63" s="416" t="s">
        <v>114</v>
      </c>
      <c r="F63" s="426" t="s">
        <v>304</v>
      </c>
      <c r="G63" s="417">
        <v>4002</v>
      </c>
      <c r="H63" s="418">
        <v>106746.25</v>
      </c>
      <c r="I63" s="419"/>
      <c r="J63" s="428">
        <v>45997</v>
      </c>
      <c r="K63" s="477">
        <v>4</v>
      </c>
      <c r="L63" s="433" t="s">
        <v>850</v>
      </c>
    </row>
    <row r="64" spans="2:12" ht="409.5" x14ac:dyDescent="0.25">
      <c r="B64" s="415" t="s">
        <v>116</v>
      </c>
      <c r="C64" s="416">
        <v>289793</v>
      </c>
      <c r="D64" s="426" t="s">
        <v>292</v>
      </c>
      <c r="E64" s="416" t="s">
        <v>114</v>
      </c>
      <c r="F64" s="426" t="s">
        <v>293</v>
      </c>
      <c r="G64" s="417">
        <v>4003</v>
      </c>
      <c r="H64" s="418">
        <v>31012.45</v>
      </c>
      <c r="I64" s="419"/>
      <c r="J64" s="428">
        <v>46001</v>
      </c>
      <c r="K64" s="477">
        <v>4</v>
      </c>
      <c r="L64" s="433" t="s">
        <v>850</v>
      </c>
    </row>
    <row r="65" spans="2:12" ht="409.5" x14ac:dyDescent="0.25">
      <c r="B65" s="415" t="s">
        <v>116</v>
      </c>
      <c r="C65" s="416">
        <v>290103</v>
      </c>
      <c r="D65" s="426" t="s">
        <v>305</v>
      </c>
      <c r="E65" s="416" t="s">
        <v>114</v>
      </c>
      <c r="F65" s="426" t="s">
        <v>306</v>
      </c>
      <c r="G65" s="417">
        <v>4002</v>
      </c>
      <c r="H65" s="418">
        <v>200319.73</v>
      </c>
      <c r="I65" s="419"/>
      <c r="J65" s="428">
        <v>46008</v>
      </c>
      <c r="K65" s="477">
        <v>4</v>
      </c>
      <c r="L65" s="433" t="s">
        <v>850</v>
      </c>
    </row>
    <row r="66" spans="2:12" ht="409.5" x14ac:dyDescent="0.25">
      <c r="B66" s="415" t="s">
        <v>118</v>
      </c>
      <c r="C66" s="416">
        <v>290730</v>
      </c>
      <c r="D66" s="426" t="s">
        <v>383</v>
      </c>
      <c r="E66" s="416" t="s">
        <v>114</v>
      </c>
      <c r="F66" s="426" t="s">
        <v>384</v>
      </c>
      <c r="G66" s="417">
        <v>4005</v>
      </c>
      <c r="H66" s="418">
        <v>7834.07</v>
      </c>
      <c r="I66" s="419"/>
      <c r="J66" s="428">
        <v>46009</v>
      </c>
      <c r="K66" s="477">
        <v>4</v>
      </c>
      <c r="L66" s="433" t="s">
        <v>850</v>
      </c>
    </row>
    <row r="67" spans="2:12" ht="135" x14ac:dyDescent="0.25">
      <c r="B67" s="415" t="s">
        <v>118</v>
      </c>
      <c r="C67" s="416">
        <v>290342</v>
      </c>
      <c r="D67" s="426" t="s">
        <v>321</v>
      </c>
      <c r="E67" s="416" t="s">
        <v>114</v>
      </c>
      <c r="F67" s="426" t="s">
        <v>322</v>
      </c>
      <c r="G67" s="417">
        <v>4002</v>
      </c>
      <c r="H67" s="418">
        <v>138306.67000000001</v>
      </c>
      <c r="I67" s="419"/>
      <c r="J67" s="428">
        <v>46022</v>
      </c>
      <c r="K67" s="477">
        <v>4</v>
      </c>
      <c r="L67" s="433" t="s">
        <v>850</v>
      </c>
    </row>
    <row r="68" spans="2:12" ht="105" x14ac:dyDescent="0.25">
      <c r="B68" s="415" t="s">
        <v>118</v>
      </c>
      <c r="C68" s="416">
        <v>290433</v>
      </c>
      <c r="D68" s="426" t="s">
        <v>120</v>
      </c>
      <c r="E68" s="416" t="s">
        <v>114</v>
      </c>
      <c r="F68" s="426" t="s">
        <v>121</v>
      </c>
      <c r="G68" s="417">
        <v>4002</v>
      </c>
      <c r="H68" s="418">
        <v>319839.26</v>
      </c>
      <c r="I68" s="419"/>
      <c r="J68" s="428">
        <v>46022</v>
      </c>
      <c r="K68" s="477">
        <v>4</v>
      </c>
      <c r="L68" s="433" t="s">
        <v>850</v>
      </c>
    </row>
    <row r="69" spans="2:12" ht="135" x14ac:dyDescent="0.25">
      <c r="B69" s="415" t="s">
        <v>118</v>
      </c>
      <c r="C69" s="416">
        <v>290470</v>
      </c>
      <c r="D69" s="426" t="s">
        <v>122</v>
      </c>
      <c r="E69" s="416" t="s">
        <v>114</v>
      </c>
      <c r="F69" s="426" t="s">
        <v>338</v>
      </c>
      <c r="G69" s="417">
        <v>4002</v>
      </c>
      <c r="H69" s="418">
        <v>594716.69999999995</v>
      </c>
      <c r="I69" s="419"/>
      <c r="J69" s="428">
        <v>46022</v>
      </c>
      <c r="K69" s="477">
        <v>4</v>
      </c>
      <c r="L69" s="433" t="s">
        <v>850</v>
      </c>
    </row>
    <row r="70" spans="2:12" ht="330" x14ac:dyDescent="0.25">
      <c r="B70" s="415" t="s">
        <v>118</v>
      </c>
      <c r="C70" s="416">
        <v>303226</v>
      </c>
      <c r="D70" s="426" t="s">
        <v>697</v>
      </c>
      <c r="E70" s="416" t="s">
        <v>114</v>
      </c>
      <c r="F70" s="426" t="s">
        <v>698</v>
      </c>
      <c r="G70" s="417">
        <v>4002</v>
      </c>
      <c r="H70" s="418">
        <v>60000</v>
      </c>
      <c r="I70" s="419"/>
      <c r="J70" s="428">
        <v>45933</v>
      </c>
      <c r="K70" s="477">
        <v>4</v>
      </c>
      <c r="L70" s="433" t="s">
        <v>850</v>
      </c>
    </row>
    <row r="71" spans="2:12" ht="165" x14ac:dyDescent="0.25">
      <c r="B71" s="415" t="s">
        <v>118</v>
      </c>
      <c r="C71" s="416">
        <v>289277</v>
      </c>
      <c r="D71" s="426" t="s">
        <v>266</v>
      </c>
      <c r="E71" s="416" t="s">
        <v>114</v>
      </c>
      <c r="F71" s="426" t="s">
        <v>264</v>
      </c>
      <c r="G71" s="417">
        <v>4002</v>
      </c>
      <c r="H71" s="418">
        <v>28638.57</v>
      </c>
      <c r="I71" s="419"/>
      <c r="J71" s="428">
        <v>45997</v>
      </c>
      <c r="K71" s="477">
        <v>4</v>
      </c>
      <c r="L71" s="433" t="s">
        <v>850</v>
      </c>
    </row>
    <row r="72" spans="2:12" ht="255" x14ac:dyDescent="0.25">
      <c r="B72" s="415" t="s">
        <v>118</v>
      </c>
      <c r="C72" s="416">
        <v>289286</v>
      </c>
      <c r="D72" s="426" t="s">
        <v>265</v>
      </c>
      <c r="E72" s="416" t="s">
        <v>114</v>
      </c>
      <c r="F72" s="426" t="s">
        <v>267</v>
      </c>
      <c r="G72" s="417">
        <v>4002</v>
      </c>
      <c r="H72" s="418">
        <v>117261.94</v>
      </c>
      <c r="I72" s="419"/>
      <c r="J72" s="428">
        <v>46003</v>
      </c>
      <c r="K72" s="477">
        <v>4</v>
      </c>
      <c r="L72" s="433" t="s">
        <v>850</v>
      </c>
    </row>
    <row r="73" spans="2:12" ht="165" x14ac:dyDescent="0.25">
      <c r="B73" s="415" t="s">
        <v>118</v>
      </c>
      <c r="C73" s="416">
        <v>293658</v>
      </c>
      <c r="D73" s="426" t="s">
        <v>261</v>
      </c>
      <c r="E73" s="416" t="s">
        <v>114</v>
      </c>
      <c r="F73" s="426" t="s">
        <v>263</v>
      </c>
      <c r="G73" s="417">
        <v>4002</v>
      </c>
      <c r="H73" s="418">
        <v>4309.03</v>
      </c>
      <c r="I73" s="419"/>
      <c r="J73" s="428">
        <v>46006</v>
      </c>
      <c r="K73" s="477">
        <v>4</v>
      </c>
      <c r="L73" s="433" t="s">
        <v>850</v>
      </c>
    </row>
    <row r="74" spans="2:12" ht="409.5" x14ac:dyDescent="0.25">
      <c r="B74" s="415" t="s">
        <v>116</v>
      </c>
      <c r="C74" s="416">
        <v>290398</v>
      </c>
      <c r="D74" s="426" t="s">
        <v>327</v>
      </c>
      <c r="E74" s="416" t="s">
        <v>114</v>
      </c>
      <c r="F74" s="426" t="s">
        <v>328</v>
      </c>
      <c r="G74" s="417">
        <v>4002</v>
      </c>
      <c r="H74" s="418">
        <v>533000.15</v>
      </c>
      <c r="I74" s="419"/>
      <c r="J74" s="428">
        <v>46357</v>
      </c>
      <c r="K74" s="477">
        <v>4</v>
      </c>
      <c r="L74" s="433" t="s">
        <v>850</v>
      </c>
    </row>
    <row r="75" spans="2:12" ht="270" x14ac:dyDescent="0.25">
      <c r="B75" s="415" t="s">
        <v>118</v>
      </c>
      <c r="C75" s="416">
        <v>289449</v>
      </c>
      <c r="D75" s="426" t="s">
        <v>270</v>
      </c>
      <c r="E75" s="416" t="s">
        <v>114</v>
      </c>
      <c r="F75" s="426" t="s">
        <v>271</v>
      </c>
      <c r="G75" s="417">
        <v>4002</v>
      </c>
      <c r="H75" s="418">
        <v>10361.15</v>
      </c>
      <c r="I75" s="419"/>
      <c r="J75" s="428">
        <v>46378</v>
      </c>
      <c r="K75" s="477">
        <v>4</v>
      </c>
      <c r="L75" s="433" t="s">
        <v>850</v>
      </c>
    </row>
    <row r="76" spans="2:12" ht="409.5" x14ac:dyDescent="0.25">
      <c r="B76" s="415" t="s">
        <v>118</v>
      </c>
      <c r="C76" s="416">
        <v>289483</v>
      </c>
      <c r="D76" s="426" t="s">
        <v>272</v>
      </c>
      <c r="E76" s="416" t="s">
        <v>114</v>
      </c>
      <c r="F76" s="426" t="s">
        <v>273</v>
      </c>
      <c r="G76" s="417">
        <v>4002</v>
      </c>
      <c r="H76" s="418">
        <v>20724.79</v>
      </c>
      <c r="I76" s="419"/>
      <c r="J76" s="428">
        <v>46378</v>
      </c>
      <c r="K76" s="477">
        <v>4</v>
      </c>
      <c r="L76" s="433" t="s">
        <v>850</v>
      </c>
    </row>
    <row r="77" spans="2:12" ht="45" x14ac:dyDescent="0.25">
      <c r="B77" s="415" t="s">
        <v>618</v>
      </c>
      <c r="C77" s="416">
        <v>289676</v>
      </c>
      <c r="D77" s="426" t="s">
        <v>792</v>
      </c>
      <c r="E77" s="416" t="s">
        <v>114</v>
      </c>
      <c r="F77" s="426" t="s">
        <v>287</v>
      </c>
      <c r="G77" s="417">
        <v>4002</v>
      </c>
      <c r="H77" s="418">
        <v>56955.38</v>
      </c>
      <c r="I77" s="419"/>
      <c r="J77" s="428">
        <v>46000</v>
      </c>
      <c r="K77" s="477">
        <v>4</v>
      </c>
      <c r="L77" s="433" t="s">
        <v>850</v>
      </c>
    </row>
    <row r="78" spans="2:12" ht="45" x14ac:dyDescent="0.25">
      <c r="B78" s="67" t="s">
        <v>618</v>
      </c>
      <c r="C78" s="138">
        <v>289676</v>
      </c>
      <c r="D78" s="4" t="s">
        <v>793</v>
      </c>
      <c r="E78" s="138" t="s">
        <v>114</v>
      </c>
      <c r="F78" s="4" t="s">
        <v>287</v>
      </c>
      <c r="G78" s="138">
        <v>4002</v>
      </c>
      <c r="H78" s="130">
        <v>175484.03</v>
      </c>
      <c r="I78" s="123"/>
      <c r="J78" s="198">
        <v>46000</v>
      </c>
      <c r="K78" s="228">
        <v>4</v>
      </c>
      <c r="L78" s="281" t="s">
        <v>850</v>
      </c>
    </row>
    <row r="79" spans="2:12" ht="45" x14ac:dyDescent="0.25">
      <c r="B79" s="67" t="s">
        <v>618</v>
      </c>
      <c r="C79" s="138">
        <v>289676</v>
      </c>
      <c r="D79" s="4" t="s">
        <v>794</v>
      </c>
      <c r="E79" s="197" t="s">
        <v>114</v>
      </c>
      <c r="F79" s="4" t="s">
        <v>287</v>
      </c>
      <c r="G79" s="138">
        <v>4002</v>
      </c>
      <c r="H79" s="35">
        <v>13604.27</v>
      </c>
      <c r="I79" s="123"/>
      <c r="J79" s="3">
        <v>46000</v>
      </c>
      <c r="K79" s="228">
        <v>4</v>
      </c>
      <c r="L79" s="281" t="s">
        <v>850</v>
      </c>
    </row>
    <row r="80" spans="2:12" x14ac:dyDescent="0.25">
      <c r="B80" s="421"/>
      <c r="C80" s="422"/>
      <c r="D80" s="423"/>
      <c r="E80" s="422"/>
      <c r="F80" s="423"/>
      <c r="G80" s="429"/>
      <c r="H80" s="101"/>
      <c r="I80" s="102"/>
      <c r="J80" s="425"/>
      <c r="K80" s="228"/>
      <c r="L80" s="281"/>
    </row>
    <row r="81" spans="2:16" x14ac:dyDescent="0.25">
      <c r="B81" s="67"/>
      <c r="C81" s="197"/>
      <c r="D81" s="4"/>
      <c r="E81" s="197"/>
      <c r="F81" s="4"/>
      <c r="G81" s="138"/>
      <c r="H81" s="35"/>
      <c r="I81" s="123"/>
      <c r="J81" s="3"/>
      <c r="K81" s="228"/>
      <c r="L81" s="281"/>
    </row>
    <row r="82" spans="2:16" x14ac:dyDescent="0.25">
      <c r="B82" s="67"/>
      <c r="C82" s="197"/>
      <c r="D82" s="4"/>
      <c r="E82" s="197"/>
      <c r="F82" s="4"/>
      <c r="G82" s="138"/>
      <c r="H82" s="35"/>
      <c r="I82" s="123"/>
      <c r="J82" s="198"/>
      <c r="K82" s="228"/>
      <c r="L82" s="281"/>
    </row>
    <row r="83" spans="2:16" x14ac:dyDescent="0.25">
      <c r="B83" s="67"/>
      <c r="C83" s="138"/>
      <c r="D83" s="4"/>
      <c r="E83" s="197"/>
      <c r="F83" s="424"/>
      <c r="G83" s="138"/>
      <c r="H83" s="35"/>
      <c r="I83" s="123"/>
      <c r="J83" s="3"/>
      <c r="K83" s="228"/>
      <c r="L83" s="281"/>
    </row>
    <row r="84" spans="2:16" x14ac:dyDescent="0.25">
      <c r="B84" s="67"/>
      <c r="C84" s="197"/>
      <c r="D84" s="4"/>
      <c r="E84" s="197"/>
      <c r="F84" s="4"/>
      <c r="G84" s="138"/>
      <c r="H84" s="35"/>
      <c r="I84" s="123"/>
      <c r="J84" s="198"/>
      <c r="K84" s="228"/>
      <c r="L84" s="281"/>
    </row>
    <row r="85" spans="2:16" x14ac:dyDescent="0.25">
      <c r="B85" s="67"/>
      <c r="C85" s="197"/>
      <c r="D85" s="4"/>
      <c r="E85" s="197"/>
      <c r="F85" s="4"/>
      <c r="G85" s="138"/>
      <c r="H85" s="35"/>
      <c r="I85" s="123"/>
      <c r="J85" s="3"/>
      <c r="K85" s="228"/>
      <c r="L85" s="281"/>
    </row>
    <row r="86" spans="2:16" x14ac:dyDescent="0.25">
      <c r="B86" s="67"/>
      <c r="C86" s="197"/>
      <c r="D86" s="4"/>
      <c r="E86" s="197"/>
      <c r="F86" s="4"/>
      <c r="G86" s="138"/>
      <c r="H86" s="35"/>
      <c r="I86" s="123"/>
      <c r="J86" s="3"/>
      <c r="K86" s="228"/>
      <c r="L86" s="281"/>
    </row>
    <row r="87" spans="2:16" x14ac:dyDescent="0.25">
      <c r="B87" s="421"/>
      <c r="C87" s="429"/>
      <c r="D87" s="423"/>
      <c r="E87" s="430"/>
      <c r="F87" s="423"/>
      <c r="G87" s="429"/>
      <c r="H87" s="431"/>
      <c r="I87" s="102"/>
      <c r="J87" s="432"/>
      <c r="K87" s="228"/>
      <c r="L87" s="281"/>
    </row>
    <row r="88" spans="2:16" x14ac:dyDescent="0.25">
      <c r="B88" s="229"/>
      <c r="C88" s="228"/>
      <c r="D88" s="11"/>
      <c r="E88" s="228"/>
      <c r="F88" s="11"/>
      <c r="G88" s="553"/>
      <c r="H88" s="29"/>
      <c r="I88" s="120"/>
      <c r="J88" s="13"/>
      <c r="K88" s="228" t="str">
        <f>IF(AND(J88&gt;=$C$104,J88&lt;=$D$104),"1º Trimestre",IF(AND(J88&gt;=$C$105,J88&lt;=$D$105),"2º Trimestre",IF(AND(J88&gt;=$C$106,J88&lt;=$D$106),"3º Trimestre",IF(AND(J88&gt;=$C$107,J88&lt;=$D$107),"4º Trimestre","-"))))</f>
        <v>-</v>
      </c>
      <c r="L88" s="281"/>
    </row>
    <row r="89" spans="2:16" ht="15.75" thickBot="1" x14ac:dyDescent="0.3">
      <c r="B89" s="245"/>
      <c r="C89" s="252"/>
      <c r="D89" s="396"/>
      <c r="E89" s="397"/>
      <c r="F89" s="396"/>
      <c r="G89" s="252"/>
      <c r="H89" s="398"/>
      <c r="I89" s="248"/>
      <c r="J89" s="249"/>
      <c r="K89" s="111" t="str">
        <f>IF(AND(J89&gt;=$C$104,J89&lt;=$D$104),"1º Trimestre",IF(AND(J89&gt;=$C$105,J89&lt;=$D$105),"2º Trimestre",IF(AND(J89&gt;=$C$106,J89&lt;=$D$106),"3º Trimestre",IF(AND(J89&gt;=$C$107,J89&lt;=$D$107),"4º Trimestre","-"))))</f>
        <v>-</v>
      </c>
      <c r="L89" s="442"/>
    </row>
    <row r="90" spans="2:16" ht="33.75" x14ac:dyDescent="0.25">
      <c r="B90" s="814" t="s">
        <v>81</v>
      </c>
      <c r="C90" s="815"/>
      <c r="D90" s="815"/>
      <c r="E90" s="815"/>
      <c r="F90" s="815"/>
      <c r="G90" s="815"/>
      <c r="H90" s="815"/>
      <c r="I90" s="815"/>
      <c r="J90" s="815"/>
      <c r="K90" s="815"/>
      <c r="L90" s="816"/>
    </row>
    <row r="91" spans="2:16" ht="45" x14ac:dyDescent="0.25">
      <c r="B91" s="242" t="s">
        <v>0</v>
      </c>
      <c r="C91" s="241" t="s">
        <v>129</v>
      </c>
      <c r="D91" s="241" t="s">
        <v>1</v>
      </c>
      <c r="E91" s="241" t="s">
        <v>2</v>
      </c>
      <c r="F91" s="241" t="s">
        <v>3</v>
      </c>
      <c r="G91" s="241" t="s">
        <v>157</v>
      </c>
      <c r="H91" s="241" t="s">
        <v>4</v>
      </c>
      <c r="I91" s="241" t="s">
        <v>92</v>
      </c>
      <c r="J91" s="241" t="s">
        <v>5</v>
      </c>
      <c r="K91" s="241" t="s">
        <v>47</v>
      </c>
      <c r="L91" s="482" t="s">
        <v>136</v>
      </c>
    </row>
    <row r="92" spans="2:16" ht="45" customHeight="1" x14ac:dyDescent="0.25">
      <c r="B92" s="196"/>
      <c r="C92" s="233"/>
      <c r="D92" s="27"/>
      <c r="E92" s="233"/>
      <c r="F92" s="27"/>
      <c r="G92" s="552"/>
      <c r="H92" s="279"/>
      <c r="I92" s="34"/>
      <c r="J92" s="234"/>
      <c r="K92" s="233"/>
      <c r="L92" s="264"/>
      <c r="M92" s="8"/>
      <c r="N92" s="8"/>
      <c r="O92" s="8"/>
      <c r="P92" s="8"/>
    </row>
    <row r="93" spans="2:16" x14ac:dyDescent="0.25">
      <c r="B93" s="176"/>
      <c r="C93" s="233"/>
      <c r="D93" s="27"/>
      <c r="E93" s="232"/>
      <c r="F93" s="27"/>
      <c r="G93" s="552"/>
      <c r="H93" s="31"/>
      <c r="I93" s="34"/>
      <c r="J93" s="24"/>
      <c r="K93" s="232"/>
      <c r="L93" s="436"/>
    </row>
    <row r="94" spans="2:16" x14ac:dyDescent="0.25">
      <c r="B94" s="176"/>
      <c r="C94" s="233"/>
      <c r="D94" s="27"/>
      <c r="E94" s="232"/>
      <c r="F94" s="27"/>
      <c r="G94" s="552"/>
      <c r="H94" s="31"/>
      <c r="I94" s="34"/>
      <c r="J94" s="24"/>
      <c r="K94" s="232"/>
      <c r="L94" s="436"/>
    </row>
    <row r="95" spans="2:16" x14ac:dyDescent="0.25">
      <c r="B95" s="176"/>
      <c r="C95" s="233"/>
      <c r="D95" s="27"/>
      <c r="E95" s="232"/>
      <c r="F95" s="27"/>
      <c r="G95" s="552"/>
      <c r="H95" s="31"/>
      <c r="I95" s="34"/>
      <c r="J95" s="24"/>
      <c r="K95" s="232"/>
      <c r="L95" s="436"/>
    </row>
    <row r="96" spans="2:16" x14ac:dyDescent="0.25">
      <c r="B96" s="176"/>
      <c r="C96" s="233"/>
      <c r="D96" s="27"/>
      <c r="E96" s="232"/>
      <c r="F96" s="27"/>
      <c r="G96" s="552"/>
      <c r="H96" s="31"/>
      <c r="I96" s="34"/>
      <c r="J96" s="24"/>
      <c r="K96" s="232"/>
      <c r="L96" s="436"/>
    </row>
    <row r="97" spans="2:12" x14ac:dyDescent="0.25">
      <c r="B97" s="176"/>
      <c r="C97" s="233"/>
      <c r="D97" s="27"/>
      <c r="E97" s="232"/>
      <c r="F97" s="27"/>
      <c r="G97" s="552"/>
      <c r="H97" s="31"/>
      <c r="I97" s="34"/>
      <c r="J97" s="24"/>
      <c r="K97" s="232"/>
      <c r="L97" s="436"/>
    </row>
    <row r="98" spans="2:12" x14ac:dyDescent="0.25">
      <c r="B98" s="176"/>
      <c r="C98" s="233"/>
      <c r="D98" s="27"/>
      <c r="E98" s="232"/>
      <c r="F98" s="27"/>
      <c r="G98" s="552"/>
      <c r="H98" s="31"/>
      <c r="I98" s="34"/>
      <c r="J98" s="24"/>
      <c r="K98" s="232"/>
      <c r="L98" s="436"/>
    </row>
    <row r="99" spans="2:12" x14ac:dyDescent="0.25">
      <c r="B99" s="176"/>
      <c r="C99" s="233"/>
      <c r="D99" s="27"/>
      <c r="E99" s="232"/>
      <c r="F99" s="27"/>
      <c r="G99" s="552"/>
      <c r="H99" s="31"/>
      <c r="I99" s="34"/>
      <c r="J99" s="24"/>
      <c r="K99" s="232"/>
      <c r="L99" s="436"/>
    </row>
    <row r="100" spans="2:12" x14ac:dyDescent="0.25">
      <c r="B100" s="176"/>
      <c r="C100" s="233"/>
      <c r="D100" s="27"/>
      <c r="E100" s="232"/>
      <c r="F100" s="27"/>
      <c r="G100" s="552"/>
      <c r="H100" s="31"/>
      <c r="I100" s="34"/>
      <c r="J100" s="24"/>
      <c r="K100" s="232"/>
      <c r="L100" s="436"/>
    </row>
    <row r="101" spans="2:12" ht="15.75" thickBot="1" x14ac:dyDescent="0.3">
      <c r="B101" s="177"/>
      <c r="C101" s="192"/>
      <c r="D101" s="114"/>
      <c r="E101" s="190"/>
      <c r="F101" s="114"/>
      <c r="G101" s="192"/>
      <c r="H101" s="32"/>
      <c r="I101" s="28"/>
      <c r="J101" s="25"/>
      <c r="K101" s="190"/>
      <c r="L101" s="26"/>
    </row>
    <row r="102" spans="2:12" ht="19.5" thickBot="1" x14ac:dyDescent="0.3">
      <c r="H102" s="292">
        <f>SUM(H5:H101)</f>
        <v>9231150.6700000018</v>
      </c>
      <c r="I102" s="292">
        <f>SUM(I5:I101)</f>
        <v>45930</v>
      </c>
    </row>
    <row r="103" spans="2:12" ht="16.5" thickBot="1" x14ac:dyDescent="0.3">
      <c r="B103" s="86"/>
      <c r="C103" s="80" t="s">
        <v>45</v>
      </c>
      <c r="D103" s="81" t="s">
        <v>46</v>
      </c>
    </row>
    <row r="104" spans="2:12" ht="15.75" x14ac:dyDescent="0.25">
      <c r="B104" s="91" t="s">
        <v>41</v>
      </c>
      <c r="C104" s="82">
        <v>45292</v>
      </c>
      <c r="D104" s="79">
        <v>45382</v>
      </c>
    </row>
    <row r="105" spans="2:12" ht="15.75" x14ac:dyDescent="0.25">
      <c r="B105" s="88" t="s">
        <v>42</v>
      </c>
      <c r="C105" s="83">
        <v>45383</v>
      </c>
      <c r="D105" s="77">
        <v>45473</v>
      </c>
    </row>
    <row r="106" spans="2:12" ht="15.75" x14ac:dyDescent="0.25">
      <c r="B106" s="88" t="s">
        <v>43</v>
      </c>
      <c r="C106" s="83">
        <v>45474</v>
      </c>
      <c r="D106" s="77">
        <v>45565</v>
      </c>
    </row>
    <row r="107" spans="2:12" ht="16.5" thickBot="1" x14ac:dyDescent="0.3">
      <c r="B107" s="89" t="s">
        <v>44</v>
      </c>
      <c r="C107" s="84">
        <v>45566</v>
      </c>
      <c r="D107" s="78">
        <v>45657</v>
      </c>
    </row>
  </sheetData>
  <sheetProtection selectLockedCells="1"/>
  <sortState ref="B3:M57">
    <sortCondition ref="J3"/>
  </sortState>
  <mergeCells count="6">
    <mergeCell ref="B90:L90"/>
    <mergeCell ref="B2:L2"/>
    <mergeCell ref="B3:L3"/>
    <mergeCell ref="B20:L20"/>
    <mergeCell ref="B37:L37"/>
    <mergeCell ref="B54:L54"/>
  </mergeCells>
  <phoneticPr fontId="8" type="noConversion"/>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2"/>
  <sheetViews>
    <sheetView showGridLines="0" zoomScale="80" zoomScaleNormal="80" workbookViewId="0">
      <selection activeCell="D48" sqref="D48"/>
    </sheetView>
  </sheetViews>
  <sheetFormatPr defaultRowHeight="15" x14ac:dyDescent="0.25"/>
  <cols>
    <col min="1" max="1" width="3.7109375" customWidth="1"/>
    <col min="2" max="3" width="25.7109375" style="179" customWidth="1"/>
    <col min="4" max="4" width="60.7109375" style="179" customWidth="1"/>
    <col min="5" max="5" width="13.7109375" style="179" customWidth="1"/>
    <col min="6" max="6" width="70.7109375" style="179" customWidth="1"/>
    <col min="7" max="7" width="20.7109375" style="551" customWidth="1"/>
    <col min="8" max="9" width="25.7109375" style="6" customWidth="1"/>
    <col min="10" max="10" width="25.7109375" style="14" customWidth="1"/>
    <col min="11" max="11" width="20.7109375" customWidth="1"/>
    <col min="12" max="12" width="13.7109375" customWidth="1"/>
    <col min="13" max="13" width="11.5703125" bestFit="1" customWidth="1"/>
    <col min="14" max="15" width="11.28515625" bestFit="1" customWidth="1"/>
  </cols>
  <sheetData>
    <row r="1" spans="2:12" ht="19.5" thickBot="1" x14ac:dyDescent="0.3">
      <c r="B1" s="405" t="s">
        <v>109</v>
      </c>
      <c r="C1" s="405" t="s">
        <v>110</v>
      </c>
    </row>
    <row r="2" spans="2:12" ht="34.5" thickBot="1" x14ac:dyDescent="0.3">
      <c r="B2" s="811" t="s">
        <v>17</v>
      </c>
      <c r="C2" s="812"/>
      <c r="D2" s="812"/>
      <c r="E2" s="812"/>
      <c r="F2" s="812"/>
      <c r="G2" s="812"/>
      <c r="H2" s="812"/>
      <c r="I2" s="812"/>
      <c r="J2" s="812"/>
      <c r="K2" s="812"/>
      <c r="L2" s="813"/>
    </row>
    <row r="3" spans="2:12" ht="33.75" x14ac:dyDescent="0.25">
      <c r="B3" s="814" t="s">
        <v>104</v>
      </c>
      <c r="C3" s="815"/>
      <c r="D3" s="815"/>
      <c r="E3" s="815"/>
      <c r="F3" s="815"/>
      <c r="G3" s="815"/>
      <c r="H3" s="815"/>
      <c r="I3" s="815"/>
      <c r="J3" s="815"/>
      <c r="K3" s="815"/>
      <c r="L3" s="816"/>
    </row>
    <row r="4" spans="2:12" ht="45" x14ac:dyDescent="0.25">
      <c r="B4" s="242" t="s">
        <v>0</v>
      </c>
      <c r="C4" s="241" t="s">
        <v>129</v>
      </c>
      <c r="D4" s="241" t="s">
        <v>1</v>
      </c>
      <c r="E4" s="241" t="s">
        <v>2</v>
      </c>
      <c r="F4" s="241" t="s">
        <v>3</v>
      </c>
      <c r="G4" s="241" t="s">
        <v>93</v>
      </c>
      <c r="H4" s="241" t="s">
        <v>4</v>
      </c>
      <c r="I4" s="241" t="s">
        <v>92</v>
      </c>
      <c r="J4" s="241" t="s">
        <v>5</v>
      </c>
      <c r="K4" s="241" t="s">
        <v>47</v>
      </c>
      <c r="L4" s="482" t="s">
        <v>136</v>
      </c>
    </row>
    <row r="5" spans="2:12" x14ac:dyDescent="0.25">
      <c r="B5" s="274"/>
      <c r="C5" s="275"/>
      <c r="D5" s="275"/>
      <c r="E5" s="275"/>
      <c r="F5" s="275"/>
      <c r="G5" s="275"/>
      <c r="H5" s="276"/>
      <c r="I5" s="275"/>
      <c r="J5" s="277"/>
      <c r="K5" s="275" t="str">
        <f>IF(AND(J5&gt;=Mobiliário!$C$84,J5&lt;=Mobiliário!$D$84),"1º Trimestre",IF(AND(J5&gt;=Mobiliário!$C$85,J5&lt;=Mobiliário!$D$85),"2º Trimestre",IF(AND(J5&gt;=Mobiliário!$C$86,J5&lt;=Mobiliário!$D$86),"3º Trimestre",IF(AND(J5&gt;=Mobiliário!$C$87,J5&lt;=Mobiliário!$D$87),"4º Trimestre","-"))))</f>
        <v>-</v>
      </c>
      <c r="L5" s="475"/>
    </row>
    <row r="6" spans="2:12" x14ac:dyDescent="0.25">
      <c r="B6" s="274"/>
      <c r="C6" s="275"/>
      <c r="D6" s="275"/>
      <c r="E6" s="275"/>
      <c r="F6" s="275"/>
      <c r="G6" s="275"/>
      <c r="H6" s="276"/>
      <c r="I6" s="275"/>
      <c r="J6" s="277"/>
      <c r="K6" s="275" t="str">
        <f>IF(AND(J6&gt;=Mobiliário!$C$84,J6&lt;=Mobiliário!$D$84),"1º Trimestre",IF(AND(J6&gt;=Mobiliário!$C$85,J6&lt;=Mobiliário!$D$85),"2º Trimestre",IF(AND(J6&gt;=Mobiliário!$C$86,J6&lt;=Mobiliário!$D$86),"3º Trimestre",IF(AND(J6&gt;=Mobiliário!$C$87,J6&lt;=Mobiliário!$D$87),"4º Trimestre","-"))))</f>
        <v>-</v>
      </c>
      <c r="L6" s="475"/>
    </row>
    <row r="7" spans="2:12" x14ac:dyDescent="0.25">
      <c r="B7" s="274"/>
      <c r="C7" s="275"/>
      <c r="D7" s="275"/>
      <c r="E7" s="275"/>
      <c r="F7" s="275"/>
      <c r="G7" s="275"/>
      <c r="H7" s="276"/>
      <c r="I7" s="275"/>
      <c r="J7" s="277"/>
      <c r="K7" s="275" t="str">
        <f>IF(AND(J7&gt;=Mobiliário!$C$84,J7&lt;=Mobiliário!$D$84),"1º Trimestre",IF(AND(J7&gt;=Mobiliário!$C$85,J7&lt;=Mobiliário!$D$85),"2º Trimestre",IF(AND(J7&gt;=Mobiliário!$C$86,J7&lt;=Mobiliário!$D$86),"3º Trimestre",IF(AND(J7&gt;=Mobiliário!$C$87,J7&lt;=Mobiliário!$D$87),"4º Trimestre","-"))))</f>
        <v>-</v>
      </c>
      <c r="L7" s="475"/>
    </row>
    <row r="8" spans="2:12" x14ac:dyDescent="0.25">
      <c r="B8" s="274"/>
      <c r="C8" s="275"/>
      <c r="D8" s="275"/>
      <c r="E8" s="275"/>
      <c r="F8" s="275"/>
      <c r="G8" s="275"/>
      <c r="H8" s="276"/>
      <c r="I8" s="275"/>
      <c r="J8" s="277"/>
      <c r="K8" s="275" t="str">
        <f>IF(AND(J8&gt;=Mobiliário!$C$84,J8&lt;=Mobiliário!$D$84),"1º Trimestre",IF(AND(J8&gt;=Mobiliário!$C$85,J8&lt;=Mobiliário!$D$85),"2º Trimestre",IF(AND(J8&gt;=Mobiliário!$C$86,J8&lt;=Mobiliário!$D$86),"3º Trimestre",IF(AND(J8&gt;=Mobiliário!$C$87,J8&lt;=Mobiliário!$D$87),"4º Trimestre","-"))))</f>
        <v>-</v>
      </c>
      <c r="L8" s="475"/>
    </row>
    <row r="9" spans="2:12" x14ac:dyDescent="0.25">
      <c r="B9" s="274"/>
      <c r="C9" s="275"/>
      <c r="D9" s="275"/>
      <c r="E9" s="275"/>
      <c r="F9" s="275"/>
      <c r="G9" s="275"/>
      <c r="H9" s="276"/>
      <c r="I9" s="275"/>
      <c r="J9" s="277"/>
      <c r="K9" s="275" t="str">
        <f>IF(AND(J9&gt;=Mobiliário!$C$84,J9&lt;=Mobiliário!$D$84),"1º Trimestre",IF(AND(J9&gt;=Mobiliário!$C$85,J9&lt;=Mobiliário!$D$85),"2º Trimestre",IF(AND(J9&gt;=Mobiliário!$C$86,J9&lt;=Mobiliário!$D$86),"3º Trimestre",IF(AND(J9&gt;=Mobiliário!$C$87,J9&lt;=Mobiliário!$D$87),"4º Trimestre","-"))))</f>
        <v>-</v>
      </c>
      <c r="L9" s="475"/>
    </row>
    <row r="10" spans="2:12" x14ac:dyDescent="0.25">
      <c r="B10" s="274"/>
      <c r="C10" s="275"/>
      <c r="D10" s="275"/>
      <c r="E10" s="275"/>
      <c r="F10" s="275"/>
      <c r="G10" s="275"/>
      <c r="H10" s="276"/>
      <c r="I10" s="275"/>
      <c r="J10" s="277"/>
      <c r="K10" s="275" t="str">
        <f>IF(AND(J10&gt;=Mobiliário!$C$84,J10&lt;=Mobiliário!$D$84),"1º Trimestre",IF(AND(J10&gt;=Mobiliário!$C$85,J10&lt;=Mobiliário!$D$85),"2º Trimestre",IF(AND(J10&gt;=Mobiliário!$C$86,J10&lt;=Mobiliário!$D$86),"3º Trimestre",IF(AND(J10&gt;=Mobiliário!$C$87,J10&lt;=Mobiliário!$D$87),"4º Trimestre","-"))))</f>
        <v>-</v>
      </c>
      <c r="L10" s="475"/>
    </row>
    <row r="11" spans="2:12" x14ac:dyDescent="0.25">
      <c r="B11" s="274"/>
      <c r="C11" s="275"/>
      <c r="D11" s="275"/>
      <c r="E11" s="275"/>
      <c r="F11" s="275"/>
      <c r="G11" s="275"/>
      <c r="H11" s="276"/>
      <c r="I11" s="275"/>
      <c r="J11" s="277"/>
      <c r="K11" s="275" t="str">
        <f>IF(AND(J11&gt;=Mobiliário!$C$84,J11&lt;=Mobiliário!$D$84),"1º Trimestre",IF(AND(J11&gt;=Mobiliário!$C$85,J11&lt;=Mobiliário!$D$85),"2º Trimestre",IF(AND(J11&gt;=Mobiliário!$C$86,J11&lt;=Mobiliário!$D$86),"3º Trimestre",IF(AND(J11&gt;=Mobiliário!$C$87,J11&lt;=Mobiliário!$D$87),"4º Trimestre","-"))))</f>
        <v>-</v>
      </c>
      <c r="L11" s="475"/>
    </row>
    <row r="12" spans="2:12" x14ac:dyDescent="0.25">
      <c r="B12" s="274"/>
      <c r="C12" s="275"/>
      <c r="D12" s="275"/>
      <c r="E12" s="275"/>
      <c r="F12" s="275"/>
      <c r="G12" s="275"/>
      <c r="H12" s="276"/>
      <c r="I12" s="275"/>
      <c r="J12" s="277"/>
      <c r="K12" s="275" t="str">
        <f>IF(AND(J12&gt;=Mobiliário!$C$84,J12&lt;=Mobiliário!$D$84),"1º Trimestre",IF(AND(J12&gt;=Mobiliário!$C$85,J12&lt;=Mobiliário!$D$85),"2º Trimestre",IF(AND(J12&gt;=Mobiliário!$C$86,J12&lt;=Mobiliário!$D$86),"3º Trimestre",IF(AND(J12&gt;=Mobiliário!$C$87,J12&lt;=Mobiliário!$D$87),"4º Trimestre","-"))))</f>
        <v>-</v>
      </c>
      <c r="L12" s="475"/>
    </row>
    <row r="13" spans="2:12" x14ac:dyDescent="0.25">
      <c r="B13" s="274"/>
      <c r="C13" s="275"/>
      <c r="D13" s="275"/>
      <c r="E13" s="275"/>
      <c r="F13" s="275"/>
      <c r="G13" s="275"/>
      <c r="H13" s="276"/>
      <c r="I13" s="275"/>
      <c r="J13" s="277"/>
      <c r="K13" s="275" t="str">
        <f>IF(AND(J13&gt;=Mobiliário!$C$84,J13&lt;=Mobiliário!$D$84),"1º Trimestre",IF(AND(J13&gt;=Mobiliário!$C$85,J13&lt;=Mobiliário!$D$85),"2º Trimestre",IF(AND(J13&gt;=Mobiliário!$C$86,J13&lt;=Mobiliário!$D$86),"3º Trimestre",IF(AND(J13&gt;=Mobiliário!$C$87,J13&lt;=Mobiliário!$D$87),"4º Trimestre","-"))))</f>
        <v>-</v>
      </c>
      <c r="L13" s="475"/>
    </row>
    <row r="14" spans="2:12" ht="15.75" thickBot="1" x14ac:dyDescent="0.3">
      <c r="B14" s="465"/>
      <c r="C14" s="466"/>
      <c r="D14" s="466"/>
      <c r="E14" s="466"/>
      <c r="F14" s="466"/>
      <c r="G14" s="466"/>
      <c r="H14" s="471"/>
      <c r="I14" s="466"/>
      <c r="J14" s="467"/>
      <c r="K14" s="466" t="str">
        <f>IF(AND(J14&gt;=Mobiliário!$C$84,J14&lt;=Mobiliário!$D$84),"1º Trimestre",IF(AND(J14&gt;=Mobiliário!$C$85,J14&lt;=Mobiliário!$D$85),"2º Trimestre",IF(AND(J14&gt;=Mobiliário!$C$86,J14&lt;=Mobiliário!$D$86),"3º Trimestre",IF(AND(J14&gt;=Mobiliário!$C$87,J14&lt;=Mobiliário!$D$87),"4º Trimestre","-"))))</f>
        <v>-</v>
      </c>
      <c r="L14" s="476"/>
    </row>
    <row r="15" spans="2:12" ht="33.75" x14ac:dyDescent="0.25">
      <c r="B15" s="814" t="s">
        <v>105</v>
      </c>
      <c r="C15" s="815"/>
      <c r="D15" s="815"/>
      <c r="E15" s="815"/>
      <c r="F15" s="815"/>
      <c r="G15" s="815"/>
      <c r="H15" s="815"/>
      <c r="I15" s="815"/>
      <c r="J15" s="815"/>
      <c r="K15" s="815"/>
      <c r="L15" s="816"/>
    </row>
    <row r="16" spans="2:12" ht="45" x14ac:dyDescent="0.25">
      <c r="B16" s="242" t="s">
        <v>0</v>
      </c>
      <c r="C16" s="241" t="s">
        <v>129</v>
      </c>
      <c r="D16" s="241" t="s">
        <v>1</v>
      </c>
      <c r="E16" s="241" t="s">
        <v>2</v>
      </c>
      <c r="F16" s="241" t="s">
        <v>3</v>
      </c>
      <c r="G16" s="241" t="s">
        <v>93</v>
      </c>
      <c r="H16" s="241" t="s">
        <v>4</v>
      </c>
      <c r="I16" s="241" t="s">
        <v>92</v>
      </c>
      <c r="J16" s="241" t="s">
        <v>5</v>
      </c>
      <c r="K16" s="241" t="s">
        <v>47</v>
      </c>
      <c r="L16" s="482" t="s">
        <v>136</v>
      </c>
    </row>
    <row r="17" spans="2:12" x14ac:dyDescent="0.25">
      <c r="B17" s="271"/>
      <c r="C17" s="272"/>
      <c r="D17" s="272"/>
      <c r="E17" s="272"/>
      <c r="F17" s="272"/>
      <c r="G17" s="272"/>
      <c r="H17" s="273"/>
      <c r="I17" s="272"/>
      <c r="J17" s="270"/>
      <c r="K17" s="272" t="str">
        <f>IF(AND(J17&gt;=Mobiliário!$C$84,J17&lt;=Mobiliário!$D$84),"1º Trimestre",IF(AND(J17&gt;=Mobiliário!$C$85,J17&lt;=Mobiliário!$D$85),"2º Trimestre",IF(AND(J17&gt;=Mobiliário!$C$86,J17&lt;=Mobiliário!$D$86),"3º Trimestre",IF(AND(J17&gt;=Mobiliário!$C$87,J17&lt;=Mobiliário!$D$87),"4º Trimestre","-"))))</f>
        <v>-</v>
      </c>
      <c r="L17" s="473"/>
    </row>
    <row r="18" spans="2:12" x14ac:dyDescent="0.25">
      <c r="B18" s="271"/>
      <c r="C18" s="272"/>
      <c r="D18" s="272"/>
      <c r="E18" s="272"/>
      <c r="F18" s="272"/>
      <c r="G18" s="272"/>
      <c r="H18" s="273"/>
      <c r="I18" s="272"/>
      <c r="J18" s="270"/>
      <c r="K18" s="272" t="str">
        <f>IF(AND(J18&gt;=Mobiliário!$C$84,J18&lt;=Mobiliário!$D$84),"1º Trimestre",IF(AND(J18&gt;=Mobiliário!$C$85,J18&lt;=Mobiliário!$D$85),"2º Trimestre",IF(AND(J18&gt;=Mobiliário!$C$86,J18&lt;=Mobiliário!$D$86),"3º Trimestre",IF(AND(J18&gt;=Mobiliário!$C$87,J18&lt;=Mobiliário!$D$87),"4º Trimestre","-"))))</f>
        <v>-</v>
      </c>
      <c r="L18" s="473"/>
    </row>
    <row r="19" spans="2:12" x14ac:dyDescent="0.25">
      <c r="B19" s="271"/>
      <c r="C19" s="272"/>
      <c r="D19" s="272"/>
      <c r="E19" s="272"/>
      <c r="F19" s="272"/>
      <c r="G19" s="272"/>
      <c r="H19" s="273"/>
      <c r="I19" s="272"/>
      <c r="J19" s="270"/>
      <c r="K19" s="272" t="str">
        <f>IF(AND(J19&gt;=Mobiliário!$C$84,J19&lt;=Mobiliário!$D$84),"1º Trimestre",IF(AND(J19&gt;=Mobiliário!$C$85,J19&lt;=Mobiliário!$D$85),"2º Trimestre",IF(AND(J19&gt;=Mobiliário!$C$86,J19&lt;=Mobiliário!$D$86),"3º Trimestre",IF(AND(J19&gt;=Mobiliário!$C$87,J19&lt;=Mobiliário!$D$87),"4º Trimestre","-"))))</f>
        <v>-</v>
      </c>
      <c r="L19" s="473"/>
    </row>
    <row r="20" spans="2:12" x14ac:dyDescent="0.25">
      <c r="B20" s="271"/>
      <c r="C20" s="272"/>
      <c r="D20" s="272"/>
      <c r="E20" s="272"/>
      <c r="F20" s="272"/>
      <c r="G20" s="272"/>
      <c r="H20" s="273"/>
      <c r="I20" s="272"/>
      <c r="J20" s="270"/>
      <c r="K20" s="272" t="str">
        <f>IF(AND(J20&gt;=Mobiliário!$C$84,J20&lt;=Mobiliário!$D$84),"1º Trimestre",IF(AND(J20&gt;=Mobiliário!$C$85,J20&lt;=Mobiliário!$D$85),"2º Trimestre",IF(AND(J20&gt;=Mobiliário!$C$86,J20&lt;=Mobiliário!$D$86),"3º Trimestre",IF(AND(J20&gt;=Mobiliário!$C$87,J20&lt;=Mobiliário!$D$87),"4º Trimestre","-"))))</f>
        <v>-</v>
      </c>
      <c r="L20" s="473"/>
    </row>
    <row r="21" spans="2:12" x14ac:dyDescent="0.25">
      <c r="B21" s="271"/>
      <c r="C21" s="272"/>
      <c r="D21" s="272"/>
      <c r="E21" s="272"/>
      <c r="F21" s="272"/>
      <c r="G21" s="272"/>
      <c r="H21" s="273"/>
      <c r="I21" s="272"/>
      <c r="J21" s="270"/>
      <c r="K21" s="272" t="str">
        <f>IF(AND(J21&gt;=Mobiliário!$C$84,J21&lt;=Mobiliário!$D$84),"1º Trimestre",IF(AND(J21&gt;=Mobiliário!$C$85,J21&lt;=Mobiliário!$D$85),"2º Trimestre",IF(AND(J21&gt;=Mobiliário!$C$86,J21&lt;=Mobiliário!$D$86),"3º Trimestre",IF(AND(J21&gt;=Mobiliário!$C$87,J21&lt;=Mobiliário!$D$87),"4º Trimestre","-"))))</f>
        <v>-</v>
      </c>
      <c r="L21" s="473"/>
    </row>
    <row r="22" spans="2:12" x14ac:dyDescent="0.25">
      <c r="B22" s="271"/>
      <c r="C22" s="272"/>
      <c r="D22" s="272"/>
      <c r="E22" s="272"/>
      <c r="F22" s="272"/>
      <c r="G22" s="272"/>
      <c r="H22" s="273"/>
      <c r="I22" s="272"/>
      <c r="J22" s="270"/>
      <c r="K22" s="272" t="str">
        <f>IF(AND(J22&gt;=Mobiliário!$C$84,J22&lt;=Mobiliário!$D$84),"1º Trimestre",IF(AND(J22&gt;=Mobiliário!$C$85,J22&lt;=Mobiliário!$D$85),"2º Trimestre",IF(AND(J22&gt;=Mobiliário!$C$86,J22&lt;=Mobiliário!$D$86),"3º Trimestre",IF(AND(J22&gt;=Mobiliário!$C$87,J22&lt;=Mobiliário!$D$87),"4º Trimestre","-"))))</f>
        <v>-</v>
      </c>
      <c r="L22" s="473"/>
    </row>
    <row r="23" spans="2:12" x14ac:dyDescent="0.25">
      <c r="B23" s="271"/>
      <c r="C23" s="272"/>
      <c r="D23" s="272"/>
      <c r="E23" s="272"/>
      <c r="F23" s="272"/>
      <c r="G23" s="272"/>
      <c r="H23" s="273"/>
      <c r="I23" s="272"/>
      <c r="J23" s="270"/>
      <c r="K23" s="272" t="str">
        <f>IF(AND(J23&gt;=Mobiliário!$C$84,J23&lt;=Mobiliário!$D$84),"1º Trimestre",IF(AND(J23&gt;=Mobiliário!$C$85,J23&lt;=Mobiliário!$D$85),"2º Trimestre",IF(AND(J23&gt;=Mobiliário!$C$86,J23&lt;=Mobiliário!$D$86),"3º Trimestre",IF(AND(J23&gt;=Mobiliário!$C$87,J23&lt;=Mobiliário!$D$87),"4º Trimestre","-"))))</f>
        <v>-</v>
      </c>
      <c r="L23" s="473"/>
    </row>
    <row r="24" spans="2:12" x14ac:dyDescent="0.25">
      <c r="B24" s="271"/>
      <c r="C24" s="272"/>
      <c r="D24" s="272"/>
      <c r="E24" s="272"/>
      <c r="F24" s="272"/>
      <c r="G24" s="272"/>
      <c r="H24" s="273"/>
      <c r="I24" s="272"/>
      <c r="J24" s="270"/>
      <c r="K24" s="272" t="str">
        <f>IF(AND(J24&gt;=Mobiliário!$C$84,J24&lt;=Mobiliário!$D$84),"1º Trimestre",IF(AND(J24&gt;=Mobiliário!$C$85,J24&lt;=Mobiliário!$D$85),"2º Trimestre",IF(AND(J24&gt;=Mobiliário!$C$86,J24&lt;=Mobiliário!$D$86),"3º Trimestre",IF(AND(J24&gt;=Mobiliário!$C$87,J24&lt;=Mobiliário!$D$87),"4º Trimestre","-"))))</f>
        <v>-</v>
      </c>
      <c r="L24" s="473"/>
    </row>
    <row r="25" spans="2:12" x14ac:dyDescent="0.25">
      <c r="B25" s="271"/>
      <c r="C25" s="272"/>
      <c r="D25" s="272"/>
      <c r="E25" s="272"/>
      <c r="F25" s="272"/>
      <c r="G25" s="272"/>
      <c r="H25" s="273"/>
      <c r="I25" s="272"/>
      <c r="J25" s="270"/>
      <c r="K25" s="272" t="str">
        <f>IF(AND(J25&gt;=Mobiliário!$C$84,J25&lt;=Mobiliário!$D$84),"1º Trimestre",IF(AND(J25&gt;=Mobiliário!$C$85,J25&lt;=Mobiliário!$D$85),"2º Trimestre",IF(AND(J25&gt;=Mobiliário!$C$86,J25&lt;=Mobiliário!$D$86),"3º Trimestre",IF(AND(J25&gt;=Mobiliário!$C$87,J25&lt;=Mobiliário!$D$87),"4º Trimestre","-"))))</f>
        <v>-</v>
      </c>
      <c r="L25" s="473"/>
    </row>
    <row r="26" spans="2:12" ht="15.75" thickBot="1" x14ac:dyDescent="0.3">
      <c r="B26" s="468"/>
      <c r="C26" s="469"/>
      <c r="D26" s="469"/>
      <c r="E26" s="469"/>
      <c r="F26" s="469"/>
      <c r="G26" s="469"/>
      <c r="H26" s="472"/>
      <c r="I26" s="469"/>
      <c r="J26" s="470"/>
      <c r="K26" s="469" t="str">
        <f>IF(AND(J26&gt;=Mobiliário!$C$84,J26&lt;=Mobiliário!$D$84),"1º Trimestre",IF(AND(J26&gt;=Mobiliário!$C$85,J26&lt;=Mobiliário!$D$85),"2º Trimestre",IF(AND(J26&gt;=Mobiliário!$C$86,J26&lt;=Mobiliário!$D$86),"3º Trimestre",IF(AND(J26&gt;=Mobiliário!$C$87,J26&lt;=Mobiliário!$D$87),"4º Trimestre","-"))))</f>
        <v>-</v>
      </c>
      <c r="L26" s="474"/>
    </row>
    <row r="27" spans="2:12" ht="33.75" x14ac:dyDescent="0.25">
      <c r="B27" s="814" t="s">
        <v>106</v>
      </c>
      <c r="C27" s="815"/>
      <c r="D27" s="815"/>
      <c r="E27" s="815"/>
      <c r="F27" s="815"/>
      <c r="G27" s="815"/>
      <c r="H27" s="815"/>
      <c r="I27" s="815"/>
      <c r="J27" s="815"/>
      <c r="K27" s="815"/>
      <c r="L27" s="816"/>
    </row>
    <row r="28" spans="2:12" ht="45" x14ac:dyDescent="0.25">
      <c r="B28" s="242" t="s">
        <v>0</v>
      </c>
      <c r="C28" s="241" t="s">
        <v>129</v>
      </c>
      <c r="D28" s="241" t="s">
        <v>1</v>
      </c>
      <c r="E28" s="241" t="s">
        <v>2</v>
      </c>
      <c r="F28" s="241" t="s">
        <v>3</v>
      </c>
      <c r="G28" s="241" t="s">
        <v>93</v>
      </c>
      <c r="H28" s="241" t="s">
        <v>4</v>
      </c>
      <c r="I28" s="241" t="s">
        <v>92</v>
      </c>
      <c r="J28" s="241" t="s">
        <v>5</v>
      </c>
      <c r="K28" s="241" t="s">
        <v>47</v>
      </c>
      <c r="L28" s="482" t="s">
        <v>136</v>
      </c>
    </row>
    <row r="29" spans="2:12" ht="15" customHeight="1" x14ac:dyDescent="0.25">
      <c r="B29" s="663" t="s">
        <v>133</v>
      </c>
      <c r="C29" s="664">
        <v>318485</v>
      </c>
      <c r="D29" s="639" t="s">
        <v>640</v>
      </c>
      <c r="E29" s="639">
        <v>2</v>
      </c>
      <c r="F29" s="22" t="s">
        <v>641</v>
      </c>
      <c r="G29" s="640">
        <v>5214</v>
      </c>
      <c r="H29" s="665">
        <v>803.13</v>
      </c>
      <c r="I29" s="665"/>
      <c r="J29" s="666">
        <v>45930</v>
      </c>
      <c r="K29" s="664">
        <v>3</v>
      </c>
      <c r="L29" s="475" t="s">
        <v>850</v>
      </c>
    </row>
    <row r="30" spans="2:12" ht="30" x14ac:dyDescent="0.25">
      <c r="B30" s="663" t="s">
        <v>643</v>
      </c>
      <c r="C30" s="664">
        <v>318485</v>
      </c>
      <c r="D30" s="639" t="s">
        <v>642</v>
      </c>
      <c r="E30" s="639">
        <v>1</v>
      </c>
      <c r="F30" s="22" t="s">
        <v>641</v>
      </c>
      <c r="G30" s="640">
        <v>5214</v>
      </c>
      <c r="H30" s="665">
        <v>1679.17</v>
      </c>
      <c r="I30" s="665"/>
      <c r="J30" s="666">
        <v>45930</v>
      </c>
      <c r="K30" s="664">
        <v>3</v>
      </c>
      <c r="L30" s="475" t="s">
        <v>850</v>
      </c>
    </row>
    <row r="31" spans="2:12" ht="30" x14ac:dyDescent="0.25">
      <c r="B31" s="663" t="s">
        <v>645</v>
      </c>
      <c r="C31" s="664">
        <v>318485</v>
      </c>
      <c r="D31" s="639" t="s">
        <v>644</v>
      </c>
      <c r="E31" s="639">
        <v>1</v>
      </c>
      <c r="F31" s="22" t="s">
        <v>641</v>
      </c>
      <c r="G31" s="640">
        <v>5214</v>
      </c>
      <c r="H31" s="665">
        <v>1039.03</v>
      </c>
      <c r="I31" s="665"/>
      <c r="J31" s="666">
        <v>45930</v>
      </c>
      <c r="K31" s="664">
        <v>3</v>
      </c>
      <c r="L31" s="475" t="s">
        <v>850</v>
      </c>
    </row>
    <row r="32" spans="2:12" ht="30" x14ac:dyDescent="0.25">
      <c r="B32" s="663" t="s">
        <v>643</v>
      </c>
      <c r="C32" s="664">
        <v>318485</v>
      </c>
      <c r="D32" s="639" t="s">
        <v>646</v>
      </c>
      <c r="E32" s="639">
        <v>1</v>
      </c>
      <c r="F32" s="22" t="s">
        <v>641</v>
      </c>
      <c r="G32" s="640">
        <v>5214</v>
      </c>
      <c r="H32" s="665">
        <v>575.07000000000005</v>
      </c>
      <c r="I32" s="665"/>
      <c r="J32" s="666">
        <v>45930</v>
      </c>
      <c r="K32" s="664">
        <v>3</v>
      </c>
      <c r="L32" s="475" t="s">
        <v>850</v>
      </c>
    </row>
    <row r="33" spans="2:12" ht="30" x14ac:dyDescent="0.25">
      <c r="B33" s="663" t="s">
        <v>647</v>
      </c>
      <c r="C33" s="664">
        <v>318485</v>
      </c>
      <c r="D33" s="639" t="s">
        <v>646</v>
      </c>
      <c r="E33" s="639">
        <v>2</v>
      </c>
      <c r="F33" s="22" t="s">
        <v>641</v>
      </c>
      <c r="G33" s="640">
        <v>5214</v>
      </c>
      <c r="H33" s="665">
        <v>1150.1400000000001</v>
      </c>
      <c r="I33" s="665"/>
      <c r="J33" s="666">
        <v>45930</v>
      </c>
      <c r="K33" s="664">
        <v>3</v>
      </c>
      <c r="L33" s="475" t="s">
        <v>850</v>
      </c>
    </row>
    <row r="34" spans="2:12" ht="30" x14ac:dyDescent="0.25">
      <c r="B34" s="663" t="s">
        <v>645</v>
      </c>
      <c r="C34" s="664">
        <v>318485</v>
      </c>
      <c r="D34" s="639" t="s">
        <v>646</v>
      </c>
      <c r="E34" s="639">
        <v>1</v>
      </c>
      <c r="F34" s="22" t="s">
        <v>641</v>
      </c>
      <c r="G34" s="640">
        <v>5214</v>
      </c>
      <c r="H34" s="665">
        <v>575.1</v>
      </c>
      <c r="I34" s="665"/>
      <c r="J34" s="666">
        <v>45930</v>
      </c>
      <c r="K34" s="664">
        <v>3</v>
      </c>
      <c r="L34" s="475" t="s">
        <v>850</v>
      </c>
    </row>
    <row r="35" spans="2:12" ht="30" x14ac:dyDescent="0.25">
      <c r="B35" s="663" t="s">
        <v>643</v>
      </c>
      <c r="C35" s="664">
        <v>318485</v>
      </c>
      <c r="D35" s="639" t="s">
        <v>648</v>
      </c>
      <c r="E35" s="639">
        <v>1</v>
      </c>
      <c r="F35" s="22" t="s">
        <v>641</v>
      </c>
      <c r="G35" s="640">
        <v>5214</v>
      </c>
      <c r="H35" s="665">
        <v>751.49</v>
      </c>
      <c r="I35" s="665"/>
      <c r="J35" s="666">
        <v>45930</v>
      </c>
      <c r="K35" s="664">
        <v>3</v>
      </c>
      <c r="L35" s="475" t="s">
        <v>850</v>
      </c>
    </row>
    <row r="36" spans="2:12" ht="30" x14ac:dyDescent="0.25">
      <c r="B36" s="663" t="s">
        <v>652</v>
      </c>
      <c r="C36" s="664">
        <v>318485</v>
      </c>
      <c r="D36" s="639" t="s">
        <v>649</v>
      </c>
      <c r="E36" s="639">
        <v>3</v>
      </c>
      <c r="F36" s="22" t="s">
        <v>641</v>
      </c>
      <c r="G36" s="640">
        <v>5214</v>
      </c>
      <c r="H36" s="665">
        <v>2144.89</v>
      </c>
      <c r="I36" s="665"/>
      <c r="J36" s="666">
        <v>45930</v>
      </c>
      <c r="K36" s="664">
        <v>3</v>
      </c>
      <c r="L36" s="475" t="s">
        <v>850</v>
      </c>
    </row>
    <row r="37" spans="2:12" ht="30" x14ac:dyDescent="0.25">
      <c r="B37" s="663" t="s">
        <v>652</v>
      </c>
      <c r="C37" s="664">
        <v>318485</v>
      </c>
      <c r="D37" s="639" t="s">
        <v>650</v>
      </c>
      <c r="E37" s="639">
        <v>1</v>
      </c>
      <c r="F37" s="22" t="s">
        <v>641</v>
      </c>
      <c r="G37" s="640">
        <v>5214</v>
      </c>
      <c r="H37" s="665">
        <v>638.01</v>
      </c>
      <c r="I37" s="665"/>
      <c r="J37" s="666">
        <v>45930</v>
      </c>
      <c r="K37" s="664">
        <v>3</v>
      </c>
      <c r="L37" s="475" t="s">
        <v>850</v>
      </c>
    </row>
    <row r="38" spans="2:12" ht="30" x14ac:dyDescent="0.25">
      <c r="B38" s="663" t="s">
        <v>645</v>
      </c>
      <c r="C38" s="664">
        <v>318485</v>
      </c>
      <c r="D38" s="639" t="s">
        <v>650</v>
      </c>
      <c r="E38" s="639">
        <v>1</v>
      </c>
      <c r="F38" s="22" t="s">
        <v>641</v>
      </c>
      <c r="G38" s="640">
        <v>5214</v>
      </c>
      <c r="H38" s="665">
        <v>638.01</v>
      </c>
      <c r="I38" s="665"/>
      <c r="J38" s="666">
        <v>45930</v>
      </c>
      <c r="K38" s="664">
        <v>3</v>
      </c>
      <c r="L38" s="475" t="s">
        <v>850</v>
      </c>
    </row>
    <row r="39" spans="2:12" ht="30" x14ac:dyDescent="0.25">
      <c r="B39" s="663" t="s">
        <v>652</v>
      </c>
      <c r="C39" s="664">
        <v>318485</v>
      </c>
      <c r="D39" s="639" t="s">
        <v>651</v>
      </c>
      <c r="E39" s="639">
        <v>4</v>
      </c>
      <c r="F39" s="22" t="s">
        <v>641</v>
      </c>
      <c r="G39" s="640">
        <v>5214</v>
      </c>
      <c r="H39" s="665">
        <v>1373.13</v>
      </c>
      <c r="I39" s="665"/>
      <c r="J39" s="666">
        <v>45930</v>
      </c>
      <c r="K39" s="664">
        <v>3</v>
      </c>
      <c r="L39" s="475" t="s">
        <v>850</v>
      </c>
    </row>
    <row r="40" spans="2:12" ht="30" x14ac:dyDescent="0.25">
      <c r="B40" s="663" t="s">
        <v>645</v>
      </c>
      <c r="C40" s="664">
        <v>318485</v>
      </c>
      <c r="D40" s="639" t="s">
        <v>651</v>
      </c>
      <c r="E40" s="639">
        <v>5</v>
      </c>
      <c r="F40" s="22" t="s">
        <v>641</v>
      </c>
      <c r="G40" s="640">
        <v>5214</v>
      </c>
      <c r="H40" s="665">
        <v>1716.41</v>
      </c>
      <c r="I40" s="665"/>
      <c r="J40" s="666">
        <v>45930</v>
      </c>
      <c r="K40" s="664">
        <v>3</v>
      </c>
      <c r="L40" s="475" t="s">
        <v>850</v>
      </c>
    </row>
    <row r="41" spans="2:12" ht="45" x14ac:dyDescent="0.25">
      <c r="B41" s="663" t="s">
        <v>680</v>
      </c>
      <c r="C41" s="664">
        <v>318485</v>
      </c>
      <c r="D41" s="639" t="s">
        <v>653</v>
      </c>
      <c r="E41" s="639">
        <v>1</v>
      </c>
      <c r="F41" s="22" t="s">
        <v>641</v>
      </c>
      <c r="G41" s="640">
        <v>5214</v>
      </c>
      <c r="H41" s="665">
        <v>18496.5</v>
      </c>
      <c r="I41" s="665"/>
      <c r="J41" s="666">
        <v>45930</v>
      </c>
      <c r="K41" s="664">
        <v>3</v>
      </c>
      <c r="L41" s="475" t="s">
        <v>850</v>
      </c>
    </row>
    <row r="42" spans="2:12" ht="45" x14ac:dyDescent="0.25">
      <c r="B42" s="663" t="s">
        <v>680</v>
      </c>
      <c r="C42" s="664">
        <v>318485</v>
      </c>
      <c r="D42" s="639" t="s">
        <v>654</v>
      </c>
      <c r="E42" s="639">
        <v>2</v>
      </c>
      <c r="F42" s="22" t="s">
        <v>641</v>
      </c>
      <c r="G42" s="640">
        <v>5214</v>
      </c>
      <c r="H42" s="665">
        <v>13585</v>
      </c>
      <c r="I42" s="665"/>
      <c r="J42" s="666">
        <v>45930</v>
      </c>
      <c r="K42" s="664">
        <v>3</v>
      </c>
      <c r="L42" s="475" t="s">
        <v>850</v>
      </c>
    </row>
    <row r="43" spans="2:12" ht="45" x14ac:dyDescent="0.25">
      <c r="B43" s="663" t="s">
        <v>680</v>
      </c>
      <c r="C43" s="664">
        <v>318485</v>
      </c>
      <c r="D43" s="639" t="s">
        <v>655</v>
      </c>
      <c r="E43" s="639">
        <v>1</v>
      </c>
      <c r="F43" s="22" t="s">
        <v>641</v>
      </c>
      <c r="G43" s="640">
        <v>5214</v>
      </c>
      <c r="H43" s="665">
        <v>3135</v>
      </c>
      <c r="I43" s="665"/>
      <c r="J43" s="666">
        <v>45930</v>
      </c>
      <c r="K43" s="664">
        <v>3</v>
      </c>
      <c r="L43" s="475" t="s">
        <v>850</v>
      </c>
    </row>
    <row r="44" spans="2:12" ht="45" x14ac:dyDescent="0.25">
      <c r="B44" s="663" t="s">
        <v>680</v>
      </c>
      <c r="C44" s="664">
        <v>318485</v>
      </c>
      <c r="D44" s="639" t="s">
        <v>656</v>
      </c>
      <c r="E44" s="639">
        <v>11</v>
      </c>
      <c r="F44" s="22" t="s">
        <v>641</v>
      </c>
      <c r="G44" s="640">
        <v>5214</v>
      </c>
      <c r="H44" s="665">
        <v>72418.5</v>
      </c>
      <c r="I44" s="665"/>
      <c r="J44" s="666">
        <v>45930</v>
      </c>
      <c r="K44" s="664">
        <v>3</v>
      </c>
      <c r="L44" s="475" t="s">
        <v>850</v>
      </c>
    </row>
    <row r="45" spans="2:12" ht="45" x14ac:dyDescent="0.25">
      <c r="B45" s="663" t="s">
        <v>680</v>
      </c>
      <c r="C45" s="664">
        <v>318485</v>
      </c>
      <c r="D45" s="639" t="s">
        <v>657</v>
      </c>
      <c r="E45" s="639">
        <v>1</v>
      </c>
      <c r="F45" s="22" t="s">
        <v>641</v>
      </c>
      <c r="G45" s="640">
        <v>5214</v>
      </c>
      <c r="H45" s="665">
        <v>156.74</v>
      </c>
      <c r="I45" s="665"/>
      <c r="J45" s="666">
        <v>45930</v>
      </c>
      <c r="K45" s="664">
        <v>3</v>
      </c>
      <c r="L45" s="475" t="s">
        <v>850</v>
      </c>
    </row>
    <row r="46" spans="2:12" ht="30" x14ac:dyDescent="0.25">
      <c r="B46" s="663" t="s">
        <v>133</v>
      </c>
      <c r="C46" s="664">
        <v>318485</v>
      </c>
      <c r="D46" s="639" t="s">
        <v>658</v>
      </c>
      <c r="E46" s="639">
        <v>5</v>
      </c>
      <c r="F46" s="22" t="s">
        <v>641</v>
      </c>
      <c r="G46" s="640">
        <v>5214</v>
      </c>
      <c r="H46" s="665">
        <v>4552</v>
      </c>
      <c r="I46" s="665"/>
      <c r="J46" s="666">
        <v>45930</v>
      </c>
      <c r="K46" s="664">
        <v>3</v>
      </c>
      <c r="L46" s="475" t="s">
        <v>850</v>
      </c>
    </row>
    <row r="47" spans="2:12" ht="45" x14ac:dyDescent="0.25">
      <c r="B47" s="663" t="s">
        <v>135</v>
      </c>
      <c r="C47" s="664">
        <v>318485</v>
      </c>
      <c r="D47" s="639" t="s">
        <v>659</v>
      </c>
      <c r="E47" s="639">
        <v>25</v>
      </c>
      <c r="F47" s="22" t="s">
        <v>641</v>
      </c>
      <c r="G47" s="640">
        <v>5214</v>
      </c>
      <c r="H47" s="665">
        <v>51928.23</v>
      </c>
      <c r="I47" s="665"/>
      <c r="J47" s="666">
        <v>45930</v>
      </c>
      <c r="K47" s="664">
        <v>3</v>
      </c>
      <c r="L47" s="475" t="s">
        <v>850</v>
      </c>
    </row>
    <row r="48" spans="2:12" ht="60" x14ac:dyDescent="0.25">
      <c r="B48" s="663" t="s">
        <v>789</v>
      </c>
      <c r="C48" s="664">
        <v>318485</v>
      </c>
      <c r="D48" s="639" t="s">
        <v>651</v>
      </c>
      <c r="E48" s="639">
        <v>8</v>
      </c>
      <c r="F48" s="22" t="s">
        <v>641</v>
      </c>
      <c r="G48" s="640">
        <v>5214</v>
      </c>
      <c r="H48" s="665">
        <v>2746.26</v>
      </c>
      <c r="I48" s="665"/>
      <c r="J48" s="666">
        <v>45930</v>
      </c>
      <c r="K48" s="664">
        <v>3</v>
      </c>
      <c r="L48" s="475" t="s">
        <v>850</v>
      </c>
    </row>
    <row r="49" spans="2:12" ht="60" x14ac:dyDescent="0.25">
      <c r="B49" s="663" t="s">
        <v>789</v>
      </c>
      <c r="C49" s="664">
        <v>318485</v>
      </c>
      <c r="D49" s="639" t="s">
        <v>128</v>
      </c>
      <c r="E49" s="639">
        <v>1</v>
      </c>
      <c r="F49" s="22" t="s">
        <v>641</v>
      </c>
      <c r="G49" s="640">
        <v>5214</v>
      </c>
      <c r="H49" s="665">
        <v>1449.5</v>
      </c>
      <c r="I49" s="665"/>
      <c r="J49" s="666">
        <v>45930</v>
      </c>
      <c r="K49" s="664">
        <v>3</v>
      </c>
      <c r="L49" s="475" t="s">
        <v>850</v>
      </c>
    </row>
    <row r="50" spans="2:12" x14ac:dyDescent="0.25">
      <c r="B50" s="663"/>
      <c r="C50" s="664"/>
      <c r="D50" s="639"/>
      <c r="E50" s="639"/>
      <c r="F50" s="22"/>
      <c r="G50" s="640"/>
      <c r="H50" s="665"/>
      <c r="I50" s="665"/>
      <c r="J50" s="666"/>
      <c r="K50" s="664"/>
      <c r="L50" s="475"/>
    </row>
    <row r="51" spans="2:12" x14ac:dyDescent="0.25">
      <c r="B51" s="663"/>
      <c r="C51" s="664"/>
      <c r="D51" s="639"/>
      <c r="E51" s="639"/>
      <c r="F51" s="22"/>
      <c r="G51" s="640"/>
      <c r="H51" s="665"/>
      <c r="I51" s="665"/>
      <c r="J51" s="666"/>
      <c r="K51" s="664"/>
      <c r="L51" s="475"/>
    </row>
    <row r="52" spans="2:12" x14ac:dyDescent="0.25">
      <c r="B52" s="663"/>
      <c r="C52" s="664"/>
      <c r="D52" s="639"/>
      <c r="E52" s="639"/>
      <c r="F52" s="22"/>
      <c r="G52" s="640"/>
      <c r="H52" s="665"/>
      <c r="I52" s="665"/>
      <c r="J52" s="666"/>
      <c r="K52" s="664"/>
      <c r="L52" s="475"/>
    </row>
    <row r="53" spans="2:12" x14ac:dyDescent="0.25">
      <c r="B53" s="663"/>
      <c r="C53" s="664"/>
      <c r="D53" s="639"/>
      <c r="E53" s="639"/>
      <c r="F53" s="22"/>
      <c r="G53" s="640"/>
      <c r="H53" s="665"/>
      <c r="I53" s="665"/>
      <c r="J53" s="666"/>
      <c r="K53" s="664"/>
      <c r="L53" s="475"/>
    </row>
    <row r="54" spans="2:12" x14ac:dyDescent="0.25">
      <c r="B54" s="176"/>
      <c r="C54" s="232"/>
      <c r="D54" s="233"/>
      <c r="E54" s="232"/>
      <c r="F54" s="233"/>
      <c r="G54" s="552"/>
      <c r="H54" s="279"/>
      <c r="I54" s="279"/>
      <c r="J54" s="234"/>
      <c r="K54" s="232" t="str">
        <f>IF(AND(J54&gt;=Mobiliário!$C$84,J54&lt;=Mobiliário!$D$84),"1º Trimestre",IF(AND(J54&gt;=Mobiliário!$C$85,J54&lt;=Mobiliário!$D$85),"2º Trimestre",IF(AND(J54&gt;=Mobiliário!$C$86,J54&lt;=Mobiliário!$D$86),"3º Trimestre",IF(AND(J54&gt;=Mobiliário!$C$87,J54&lt;=Mobiliário!$D$87),"4º Trimestre","-"))))</f>
        <v>-</v>
      </c>
      <c r="L54" s="475"/>
    </row>
    <row r="55" spans="2:12" x14ac:dyDescent="0.25">
      <c r="B55" s="176"/>
      <c r="C55" s="232"/>
      <c r="D55" s="233"/>
      <c r="E55" s="232"/>
      <c r="F55" s="233"/>
      <c r="G55" s="552"/>
      <c r="H55" s="279"/>
      <c r="I55" s="279"/>
      <c r="J55" s="234"/>
      <c r="K55" s="232" t="str">
        <f>IF(AND(J55&gt;=Mobiliário!$C$84,J55&lt;=Mobiliário!$D$84),"1º Trimestre",IF(AND(J55&gt;=Mobiliário!$C$85,J55&lt;=Mobiliário!$D$85),"2º Trimestre",IF(AND(J55&gt;=Mobiliário!$C$86,J55&lt;=Mobiliário!$D$86),"3º Trimestre",IF(AND(J55&gt;=Mobiliário!$C$87,J55&lt;=Mobiliário!$D$87),"4º Trimestre","-"))))</f>
        <v>-</v>
      </c>
      <c r="L55" s="475"/>
    </row>
    <row r="56" spans="2:12" x14ac:dyDescent="0.25">
      <c r="B56" s="176"/>
      <c r="C56" s="232"/>
      <c r="D56" s="233"/>
      <c r="E56" s="232"/>
      <c r="F56" s="233"/>
      <c r="G56" s="552"/>
      <c r="H56" s="279"/>
      <c r="I56" s="279"/>
      <c r="J56" s="234"/>
      <c r="K56" s="232" t="str">
        <f>IF(AND(J56&gt;=Mobiliário!$C$84,J56&lt;=Mobiliário!$D$84),"1º Trimestre",IF(AND(J56&gt;=Mobiliário!$C$85,J56&lt;=Mobiliário!$D$85),"2º Trimestre",IF(AND(J56&gt;=Mobiliário!$C$86,J56&lt;=Mobiliário!$D$86),"3º Trimestre",IF(AND(J56&gt;=Mobiliário!$C$87,J56&lt;=Mobiliário!$D$87),"4º Trimestre","-"))))</f>
        <v>-</v>
      </c>
      <c r="L56" s="475"/>
    </row>
    <row r="57" spans="2:12" ht="15.75" thickBot="1" x14ac:dyDescent="0.3">
      <c r="B57" s="177"/>
      <c r="C57" s="190"/>
      <c r="D57" s="192"/>
      <c r="E57" s="190"/>
      <c r="F57" s="192"/>
      <c r="G57" s="192"/>
      <c r="H57" s="178"/>
      <c r="I57" s="178"/>
      <c r="J57" s="167"/>
      <c r="K57" s="190" t="str">
        <f>IF(AND(J57&gt;=Mobiliário!$C$84,J57&lt;=Mobiliário!$D$84),"1º Trimestre",IF(AND(J57&gt;=Mobiliário!$C$85,J57&lt;=Mobiliário!$D$85),"2º Trimestre",IF(AND(J57&gt;=Mobiliário!$C$86,J57&lt;=Mobiliário!$D$86),"3º Trimestre",IF(AND(J57&gt;=Mobiliário!$C$87,J57&lt;=Mobiliário!$D$87),"4º Trimestre","-"))))</f>
        <v>-</v>
      </c>
      <c r="L57" s="476"/>
    </row>
    <row r="58" spans="2:12" ht="33.75" x14ac:dyDescent="0.25">
      <c r="B58" s="814" t="s">
        <v>107</v>
      </c>
      <c r="C58" s="815"/>
      <c r="D58" s="815"/>
      <c r="E58" s="815"/>
      <c r="F58" s="815"/>
      <c r="G58" s="815"/>
      <c r="H58" s="815"/>
      <c r="I58" s="815"/>
      <c r="J58" s="815"/>
      <c r="K58" s="815"/>
      <c r="L58" s="816"/>
    </row>
    <row r="59" spans="2:12" ht="45" x14ac:dyDescent="0.25">
      <c r="B59" s="242" t="s">
        <v>0</v>
      </c>
      <c r="C59" s="241" t="s">
        <v>129</v>
      </c>
      <c r="D59" s="241" t="s">
        <v>1</v>
      </c>
      <c r="E59" s="241" t="s">
        <v>2</v>
      </c>
      <c r="F59" s="241" t="s">
        <v>3</v>
      </c>
      <c r="G59" s="241" t="s">
        <v>93</v>
      </c>
      <c r="H59" s="241" t="s">
        <v>4</v>
      </c>
      <c r="I59" s="241" t="s">
        <v>92</v>
      </c>
      <c r="J59" s="241" t="s">
        <v>5</v>
      </c>
      <c r="K59" s="241" t="s">
        <v>47</v>
      </c>
      <c r="L59" s="482" t="s">
        <v>136</v>
      </c>
    </row>
    <row r="60" spans="2:12" x14ac:dyDescent="0.25">
      <c r="B60" s="271"/>
      <c r="C60" s="272"/>
      <c r="D60" s="272"/>
      <c r="E60" s="272"/>
      <c r="F60" s="272"/>
      <c r="G60" s="272"/>
      <c r="H60" s="273"/>
      <c r="I60" s="273"/>
      <c r="J60" s="270"/>
      <c r="K60" s="272"/>
      <c r="L60" s="473"/>
    </row>
    <row r="61" spans="2:12" x14ac:dyDescent="0.25">
      <c r="B61" s="271"/>
      <c r="C61" s="272"/>
      <c r="D61" s="272"/>
      <c r="E61" s="272"/>
      <c r="F61" s="272"/>
      <c r="G61" s="272"/>
      <c r="H61" s="273"/>
      <c r="I61" s="273"/>
      <c r="J61" s="270"/>
      <c r="K61" s="272" t="str">
        <f>IF(AND(J61&gt;=Mobiliário!$C$84,J61&lt;=Mobiliário!$D$84),"1º Trimestre",IF(AND(J61&gt;=Mobiliário!$C$85,J61&lt;=Mobiliário!$D$85),"2º Trimestre",IF(AND(J61&gt;=Mobiliário!$C$86,J61&lt;=Mobiliário!$D$86),"3º Trimestre",IF(AND(J61&gt;=Mobiliário!$C$87,J61&lt;=Mobiliário!$D$87),"4º Trimestre","-"))))</f>
        <v>-</v>
      </c>
      <c r="L61" s="473"/>
    </row>
    <row r="62" spans="2:12" x14ac:dyDescent="0.25">
      <c r="B62" s="271"/>
      <c r="C62" s="272"/>
      <c r="D62" s="272"/>
      <c r="E62" s="272"/>
      <c r="F62" s="272"/>
      <c r="G62" s="272"/>
      <c r="H62" s="273"/>
      <c r="I62" s="273"/>
      <c r="J62" s="270"/>
      <c r="K62" s="272" t="str">
        <f>IF(AND(J62&gt;=Mobiliário!$C$84,J62&lt;=Mobiliário!$D$84),"1º Trimestre",IF(AND(J62&gt;=Mobiliário!$C$85,J62&lt;=Mobiliário!$D$85),"2º Trimestre",IF(AND(J62&gt;=Mobiliário!$C$86,J62&lt;=Mobiliário!$D$86),"3º Trimestre",IF(AND(J62&gt;=Mobiliário!$C$87,J62&lt;=Mobiliário!$D$87),"4º Trimestre","-"))))</f>
        <v>-</v>
      </c>
      <c r="L62" s="473"/>
    </row>
    <row r="63" spans="2:12" x14ac:dyDescent="0.25">
      <c r="B63" s="271"/>
      <c r="C63" s="272"/>
      <c r="D63" s="272"/>
      <c r="E63" s="272"/>
      <c r="F63" s="272"/>
      <c r="G63" s="272"/>
      <c r="H63" s="273"/>
      <c r="I63" s="273"/>
      <c r="J63" s="270"/>
      <c r="K63" s="272" t="str">
        <f>IF(AND(J63&gt;=Mobiliário!$C$84,J63&lt;=Mobiliário!$D$84),"1º Trimestre",IF(AND(J63&gt;=Mobiliário!$C$85,J63&lt;=Mobiliário!$D$85),"2º Trimestre",IF(AND(J63&gt;=Mobiliário!$C$86,J63&lt;=Mobiliário!$D$86),"3º Trimestre",IF(AND(J63&gt;=Mobiliário!$C$87,J63&lt;=Mobiliário!$D$87),"4º Trimestre","-"))))</f>
        <v>-</v>
      </c>
      <c r="L63" s="473"/>
    </row>
    <row r="64" spans="2:12" x14ac:dyDescent="0.25">
      <c r="B64" s="271"/>
      <c r="C64" s="272"/>
      <c r="D64" s="272"/>
      <c r="E64" s="272"/>
      <c r="F64" s="272"/>
      <c r="G64" s="272"/>
      <c r="H64" s="273"/>
      <c r="I64" s="273"/>
      <c r="J64" s="270"/>
      <c r="K64" s="272" t="str">
        <f>IF(AND(J64&gt;=Mobiliário!$C$84,J64&lt;=Mobiliário!$D$84),"1º Trimestre",IF(AND(J64&gt;=Mobiliário!$C$85,J64&lt;=Mobiliário!$D$85),"2º Trimestre",IF(AND(J64&gt;=Mobiliário!$C$86,J64&lt;=Mobiliário!$D$86),"3º Trimestre",IF(AND(J64&gt;=Mobiliário!$C$87,J64&lt;=Mobiliário!$D$87),"4º Trimestre","-"))))</f>
        <v>-</v>
      </c>
      <c r="L64" s="473"/>
    </row>
    <row r="65" spans="2:12" x14ac:dyDescent="0.25">
      <c r="B65" s="271"/>
      <c r="C65" s="272"/>
      <c r="D65" s="272"/>
      <c r="E65" s="272"/>
      <c r="F65" s="272"/>
      <c r="G65" s="272"/>
      <c r="H65" s="273"/>
      <c r="I65" s="273"/>
      <c r="J65" s="270"/>
      <c r="K65" s="272" t="str">
        <f>IF(AND(J65&gt;=Mobiliário!$C$84,J65&lt;=Mobiliário!$D$84),"1º Trimestre",IF(AND(J65&gt;=Mobiliário!$C$85,J65&lt;=Mobiliário!$D$85),"2º Trimestre",IF(AND(J65&gt;=Mobiliário!$C$86,J65&lt;=Mobiliário!$D$86),"3º Trimestre",IF(AND(J65&gt;=Mobiliário!$C$87,J65&lt;=Mobiliário!$D$87),"4º Trimestre","-"))))</f>
        <v>-</v>
      </c>
      <c r="L65" s="473"/>
    </row>
    <row r="66" spans="2:12" x14ac:dyDescent="0.25">
      <c r="B66" s="271"/>
      <c r="C66" s="272"/>
      <c r="D66" s="272"/>
      <c r="E66" s="272"/>
      <c r="F66" s="272"/>
      <c r="G66" s="272"/>
      <c r="H66" s="273"/>
      <c r="I66" s="273"/>
      <c r="J66" s="270"/>
      <c r="K66" s="272" t="str">
        <f>IF(AND(J66&gt;=Mobiliário!$C$84,J66&lt;=Mobiliário!$D$84),"1º Trimestre",IF(AND(J66&gt;=Mobiliário!$C$85,J66&lt;=Mobiliário!$D$85),"2º Trimestre",IF(AND(J66&gt;=Mobiliário!$C$86,J66&lt;=Mobiliário!$D$86),"3º Trimestre",IF(AND(J66&gt;=Mobiliário!$C$87,J66&lt;=Mobiliário!$D$87),"4º Trimestre","-"))))</f>
        <v>-</v>
      </c>
      <c r="L66" s="473"/>
    </row>
    <row r="67" spans="2:12" x14ac:dyDescent="0.25">
      <c r="B67" s="271"/>
      <c r="C67" s="272"/>
      <c r="D67" s="272"/>
      <c r="E67" s="272"/>
      <c r="F67" s="272"/>
      <c r="G67" s="272"/>
      <c r="H67" s="273"/>
      <c r="I67" s="273"/>
      <c r="J67" s="270"/>
      <c r="K67" s="272" t="str">
        <f>IF(AND(J67&gt;=Mobiliário!$C$84,J67&lt;=Mobiliário!$D$84),"1º Trimestre",IF(AND(J67&gt;=Mobiliário!$C$85,J67&lt;=Mobiliário!$D$85),"2º Trimestre",IF(AND(J67&gt;=Mobiliário!$C$86,J67&lt;=Mobiliário!$D$86),"3º Trimestre",IF(AND(J67&gt;=Mobiliário!$C$87,J67&lt;=Mobiliário!$D$87),"4º Trimestre","-"))))</f>
        <v>-</v>
      </c>
      <c r="L67" s="473"/>
    </row>
    <row r="68" spans="2:12" x14ac:dyDescent="0.25">
      <c r="B68" s="271"/>
      <c r="C68" s="272"/>
      <c r="D68" s="272"/>
      <c r="E68" s="272"/>
      <c r="F68" s="272"/>
      <c r="G68" s="272"/>
      <c r="H68" s="273"/>
      <c r="I68" s="273"/>
      <c r="J68" s="270"/>
      <c r="K68" s="272" t="str">
        <f>IF(AND(J68&gt;=Mobiliário!$C$84,J68&lt;=Mobiliário!$D$84),"1º Trimestre",IF(AND(J68&gt;=Mobiliário!$C$85,J68&lt;=Mobiliário!$D$85),"2º Trimestre",IF(AND(J68&gt;=Mobiliário!$C$86,J68&lt;=Mobiliário!$D$86),"3º Trimestre",IF(AND(J68&gt;=Mobiliário!$C$87,J68&lt;=Mobiliário!$D$87),"4º Trimestre","-"))))</f>
        <v>-</v>
      </c>
      <c r="L68" s="473"/>
    </row>
    <row r="69" spans="2:12" ht="15.75" thickBot="1" x14ac:dyDescent="0.3">
      <c r="B69" s="478"/>
      <c r="C69" s="469"/>
      <c r="D69" s="479"/>
      <c r="E69" s="480"/>
      <c r="F69" s="469"/>
      <c r="G69" s="469"/>
      <c r="H69" s="481"/>
      <c r="I69" s="481"/>
      <c r="J69" s="470"/>
      <c r="K69" s="480" t="str">
        <f>IF(AND(J69&gt;=Mobiliário!$C$84,J69&lt;=Mobiliário!$D$84),"1º Trimestre",IF(AND(J69&gt;=Mobiliário!$C$85,J69&lt;=Mobiliário!$D$85),"2º Trimestre",IF(AND(J69&gt;=Mobiliário!$C$86,J69&lt;=Mobiliário!$D$86),"3º Trimestre",IF(AND(J69&gt;=Mobiliário!$C$87,J69&lt;=Mobiliário!$D$87),"4º Trimestre","-"))))</f>
        <v>-</v>
      </c>
      <c r="L69" s="474"/>
    </row>
    <row r="70" spans="2:12" ht="33.75" x14ac:dyDescent="0.25">
      <c r="B70" s="814" t="s">
        <v>81</v>
      </c>
      <c r="C70" s="815"/>
      <c r="D70" s="815"/>
      <c r="E70" s="815"/>
      <c r="F70" s="815"/>
      <c r="G70" s="815"/>
      <c r="H70" s="815"/>
      <c r="I70" s="815"/>
      <c r="J70" s="815"/>
      <c r="K70" s="815"/>
      <c r="L70" s="816"/>
    </row>
    <row r="71" spans="2:12" ht="45" x14ac:dyDescent="0.25">
      <c r="B71" s="242" t="s">
        <v>0</v>
      </c>
      <c r="C71" s="241" t="s">
        <v>129</v>
      </c>
      <c r="D71" s="241" t="s">
        <v>1</v>
      </c>
      <c r="E71" s="241" t="s">
        <v>2</v>
      </c>
      <c r="F71" s="241" t="s">
        <v>3</v>
      </c>
      <c r="G71" s="241" t="s">
        <v>93</v>
      </c>
      <c r="H71" s="241" t="s">
        <v>4</v>
      </c>
      <c r="I71" s="241" t="s">
        <v>92</v>
      </c>
      <c r="J71" s="241" t="s">
        <v>5</v>
      </c>
      <c r="K71" s="241" t="s">
        <v>47</v>
      </c>
      <c r="L71" s="482" t="s">
        <v>136</v>
      </c>
    </row>
    <row r="72" spans="2:12" x14ac:dyDescent="0.25">
      <c r="B72" s="176"/>
      <c r="C72" s="233"/>
      <c r="D72" s="233"/>
      <c r="E72" s="232"/>
      <c r="F72" s="233"/>
      <c r="G72" s="552"/>
      <c r="H72" s="195"/>
      <c r="I72" s="195"/>
      <c r="J72" s="234"/>
      <c r="K72" s="232"/>
      <c r="L72" s="475"/>
    </row>
    <row r="73" spans="2:12" x14ac:dyDescent="0.25">
      <c r="B73" s="176"/>
      <c r="C73" s="233"/>
      <c r="D73" s="233"/>
      <c r="E73" s="232"/>
      <c r="F73" s="233"/>
      <c r="G73" s="552"/>
      <c r="H73" s="195"/>
      <c r="I73" s="195"/>
      <c r="J73" s="234"/>
      <c r="K73" s="232"/>
      <c r="L73" s="475"/>
    </row>
    <row r="74" spans="2:12" x14ac:dyDescent="0.25">
      <c r="B74" s="176"/>
      <c r="C74" s="233"/>
      <c r="D74" s="233"/>
      <c r="E74" s="232"/>
      <c r="F74" s="233"/>
      <c r="G74" s="552"/>
      <c r="H74" s="195"/>
      <c r="I74" s="195"/>
      <c r="J74" s="234"/>
      <c r="K74" s="232"/>
      <c r="L74" s="475"/>
    </row>
    <row r="75" spans="2:12" x14ac:dyDescent="0.25">
      <c r="B75" s="176"/>
      <c r="C75" s="233"/>
      <c r="D75" s="233"/>
      <c r="E75" s="232"/>
      <c r="F75" s="233"/>
      <c r="G75" s="552"/>
      <c r="H75" s="195"/>
      <c r="I75" s="195"/>
      <c r="J75" s="234"/>
      <c r="K75" s="232"/>
      <c r="L75" s="475"/>
    </row>
    <row r="76" spans="2:12" x14ac:dyDescent="0.25">
      <c r="B76" s="176"/>
      <c r="C76" s="233"/>
      <c r="D76" s="233"/>
      <c r="E76" s="232"/>
      <c r="F76" s="233"/>
      <c r="G76" s="552"/>
      <c r="H76" s="195"/>
      <c r="I76" s="195"/>
      <c r="J76" s="234"/>
      <c r="K76" s="232"/>
      <c r="L76" s="475"/>
    </row>
    <row r="77" spans="2:12" x14ac:dyDescent="0.25">
      <c r="B77" s="176"/>
      <c r="C77" s="233"/>
      <c r="D77" s="233"/>
      <c r="E77" s="232"/>
      <c r="F77" s="233"/>
      <c r="G77" s="552"/>
      <c r="H77" s="195"/>
      <c r="I77" s="195"/>
      <c r="J77" s="234"/>
      <c r="K77" s="232"/>
      <c r="L77" s="475"/>
    </row>
    <row r="78" spans="2:12" x14ac:dyDescent="0.25">
      <c r="B78" s="176"/>
      <c r="C78" s="233"/>
      <c r="D78" s="233"/>
      <c r="E78" s="232"/>
      <c r="F78" s="233"/>
      <c r="G78" s="552"/>
      <c r="H78" s="195"/>
      <c r="I78" s="195"/>
      <c r="J78" s="234"/>
      <c r="K78" s="232"/>
      <c r="L78" s="475"/>
    </row>
    <row r="79" spans="2:12" x14ac:dyDescent="0.25">
      <c r="B79" s="176"/>
      <c r="C79" s="233"/>
      <c r="D79" s="233"/>
      <c r="E79" s="232"/>
      <c r="F79" s="233"/>
      <c r="G79" s="552"/>
      <c r="H79" s="195"/>
      <c r="I79" s="195"/>
      <c r="J79" s="234"/>
      <c r="K79" s="232"/>
      <c r="L79" s="475"/>
    </row>
    <row r="80" spans="2:12" x14ac:dyDescent="0.25">
      <c r="B80" s="176"/>
      <c r="C80" s="233"/>
      <c r="D80" s="233"/>
      <c r="E80" s="232"/>
      <c r="F80" s="233"/>
      <c r="G80" s="552"/>
      <c r="H80" s="195"/>
      <c r="I80" s="195"/>
      <c r="J80" s="234"/>
      <c r="K80" s="232"/>
      <c r="L80" s="475"/>
    </row>
    <row r="81" spans="2:12" ht="15.75" thickBot="1" x14ac:dyDescent="0.3">
      <c r="B81" s="177"/>
      <c r="C81" s="192"/>
      <c r="D81" s="192"/>
      <c r="E81" s="190"/>
      <c r="F81" s="192"/>
      <c r="G81" s="192"/>
      <c r="H81" s="191"/>
      <c r="I81" s="191"/>
      <c r="J81" s="167"/>
      <c r="K81" s="190"/>
      <c r="L81" s="476"/>
    </row>
    <row r="82" spans="2:12" ht="19.5" thickBot="1" x14ac:dyDescent="0.3">
      <c r="B82" s="9"/>
      <c r="C82" s="8"/>
      <c r="H82" s="280">
        <f>SUM(H5:H81)</f>
        <v>181551.31000000003</v>
      </c>
      <c r="I82" s="280">
        <f>SUM(I5:I81)</f>
        <v>0</v>
      </c>
      <c r="K82" s="7"/>
    </row>
    <row r="83" spans="2:12" ht="16.5" thickBot="1" x14ac:dyDescent="0.3">
      <c r="B83" s="86"/>
      <c r="C83" s="85" t="s">
        <v>45</v>
      </c>
      <c r="D83" s="81" t="s">
        <v>46</v>
      </c>
      <c r="K83" s="7"/>
    </row>
    <row r="84" spans="2:12" ht="15.75" x14ac:dyDescent="0.25">
      <c r="B84" s="88" t="s">
        <v>41</v>
      </c>
      <c r="C84" s="82">
        <v>45292</v>
      </c>
      <c r="D84" s="79">
        <v>45382</v>
      </c>
      <c r="K84" s="7"/>
    </row>
    <row r="85" spans="2:12" ht="15.75" x14ac:dyDescent="0.25">
      <c r="B85" s="88" t="s">
        <v>42</v>
      </c>
      <c r="C85" s="83">
        <v>45383</v>
      </c>
      <c r="D85" s="77">
        <v>45473</v>
      </c>
      <c r="K85" s="7"/>
    </row>
    <row r="86" spans="2:12" ht="15.75" x14ac:dyDescent="0.25">
      <c r="B86" s="88" t="s">
        <v>43</v>
      </c>
      <c r="C86" s="83">
        <v>45474</v>
      </c>
      <c r="D86" s="77">
        <v>45565</v>
      </c>
      <c r="K86" s="7"/>
    </row>
    <row r="87" spans="2:12" ht="16.5" thickBot="1" x14ac:dyDescent="0.3">
      <c r="B87" s="89" t="s">
        <v>44</v>
      </c>
      <c r="C87" s="84">
        <v>45566</v>
      </c>
      <c r="D87" s="78">
        <v>45657</v>
      </c>
      <c r="K87" s="7"/>
    </row>
    <row r="88" spans="2:12" x14ac:dyDescent="0.25">
      <c r="B88" s="9"/>
      <c r="C88" s="8"/>
      <c r="K88" s="7"/>
    </row>
    <row r="89" spans="2:12" x14ac:dyDescent="0.25">
      <c r="B89" s="9"/>
      <c r="C89" s="8"/>
      <c r="K89" s="7"/>
    </row>
    <row r="90" spans="2:12" x14ac:dyDescent="0.25">
      <c r="B90" s="9"/>
      <c r="C90" s="8"/>
      <c r="K90" s="7"/>
    </row>
    <row r="91" spans="2:12" x14ac:dyDescent="0.25">
      <c r="B91" s="9"/>
      <c r="C91" s="8"/>
      <c r="K91" s="7"/>
    </row>
    <row r="92" spans="2:12" x14ac:dyDescent="0.25">
      <c r="B92" s="9"/>
      <c r="C92" s="8"/>
      <c r="K92" s="7"/>
    </row>
  </sheetData>
  <sheetProtection selectLockedCells="1"/>
  <mergeCells count="6">
    <mergeCell ref="B70:L70"/>
    <mergeCell ref="B2:L2"/>
    <mergeCell ref="B3:L3"/>
    <mergeCell ref="B15:L15"/>
    <mergeCell ref="B27:L27"/>
    <mergeCell ref="B58:L58"/>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9"/>
  <sheetViews>
    <sheetView showGridLines="0" topLeftCell="C1" zoomScale="80" zoomScaleNormal="80" workbookViewId="0">
      <selection activeCell="F17" sqref="F17"/>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7" width="20.7109375" style="5" customWidth="1"/>
    <col min="8" max="9" width="25.7109375" style="5" customWidth="1"/>
    <col min="10" max="10" width="25.7109375" style="17" customWidth="1"/>
    <col min="11" max="11" width="20.7109375" style="5" customWidth="1"/>
    <col min="12" max="12" width="13.7109375" style="5" customWidth="1"/>
    <col min="13" max="16384" width="9.140625" style="5"/>
  </cols>
  <sheetData>
    <row r="1" spans="2:12" ht="20.100000000000001" customHeight="1" thickBot="1" x14ac:dyDescent="0.3">
      <c r="B1" s="405" t="s">
        <v>109</v>
      </c>
      <c r="C1" s="405" t="s">
        <v>110</v>
      </c>
    </row>
    <row r="2" spans="2:12" ht="34.5" thickBot="1" x14ac:dyDescent="0.3">
      <c r="B2" s="811" t="s">
        <v>16</v>
      </c>
      <c r="C2" s="812"/>
      <c r="D2" s="812"/>
      <c r="E2" s="812"/>
      <c r="F2" s="812"/>
      <c r="G2" s="812"/>
      <c r="H2" s="812"/>
      <c r="I2" s="812"/>
      <c r="J2" s="812"/>
      <c r="K2" s="812"/>
      <c r="L2" s="813"/>
    </row>
    <row r="3" spans="2:12" ht="33.75" x14ac:dyDescent="0.25">
      <c r="B3" s="814" t="s">
        <v>104</v>
      </c>
      <c r="C3" s="815"/>
      <c r="D3" s="815"/>
      <c r="E3" s="815"/>
      <c r="F3" s="815"/>
      <c r="G3" s="815"/>
      <c r="H3" s="815"/>
      <c r="I3" s="815"/>
      <c r="J3" s="815"/>
      <c r="K3" s="815"/>
      <c r="L3" s="816"/>
    </row>
    <row r="4" spans="2:12" ht="45" x14ac:dyDescent="0.25">
      <c r="B4" s="242" t="s">
        <v>0</v>
      </c>
      <c r="C4" s="241" t="s">
        <v>129</v>
      </c>
      <c r="D4" s="241" t="s">
        <v>1</v>
      </c>
      <c r="E4" s="241" t="s">
        <v>2</v>
      </c>
      <c r="F4" s="241" t="s">
        <v>3</v>
      </c>
      <c r="G4" s="241" t="s">
        <v>93</v>
      </c>
      <c r="H4" s="241" t="s">
        <v>4</v>
      </c>
      <c r="I4" s="241" t="s">
        <v>92</v>
      </c>
      <c r="J4" s="241" t="s">
        <v>5</v>
      </c>
      <c r="K4" s="241" t="s">
        <v>47</v>
      </c>
      <c r="L4" s="482" t="s">
        <v>136</v>
      </c>
    </row>
    <row r="5" spans="2:12" ht="20.100000000000001" customHeight="1" x14ac:dyDescent="0.25">
      <c r="B5" s="274"/>
      <c r="C5" s="275"/>
      <c r="D5" s="275"/>
      <c r="E5" s="275"/>
      <c r="F5" s="275"/>
      <c r="G5" s="275"/>
      <c r="H5" s="275"/>
      <c r="I5" s="275"/>
      <c r="J5" s="277"/>
      <c r="K5" s="275" t="str">
        <f>IF(AND(J5&gt;=$C$45,J5&lt;=$D$45),"1º Trimestre",IF(AND(J5&gt;=$C$46,J5&lt;=$D$46),"2º Trimestre",IF(AND(J5&gt;=$C$47,J5&lt;=$D$47),"3º Trimestre",IF(AND(J5&gt;=$C$48,J5&lt;=$D$48),"4º Trimestre","-"))))</f>
        <v>-</v>
      </c>
      <c r="L5" s="436"/>
    </row>
    <row r="6" spans="2:12" ht="20.100000000000001" customHeight="1" x14ac:dyDescent="0.25">
      <c r="B6" s="274"/>
      <c r="C6" s="275"/>
      <c r="D6" s="275"/>
      <c r="E6" s="275"/>
      <c r="F6" s="275"/>
      <c r="G6" s="275"/>
      <c r="H6" s="275"/>
      <c r="I6" s="275"/>
      <c r="J6" s="277"/>
      <c r="K6" s="275" t="str">
        <f>IF(AND(J6&gt;=$C$45,J6&lt;=$D$45),"1º Trimestre",IF(AND(J6&gt;=$C$46,J6&lt;=$D$46),"2º Trimestre",IF(AND(J6&gt;=$C$47,J6&lt;=$D$47),"3º Trimestre",IF(AND(J6&gt;=$C$48,J6&lt;=$D$48),"4º Trimestre","-"))))</f>
        <v>-</v>
      </c>
      <c r="L6" s="436"/>
    </row>
    <row r="7" spans="2:12" ht="20.100000000000001" customHeight="1" x14ac:dyDescent="0.25">
      <c r="B7" s="274"/>
      <c r="C7" s="275"/>
      <c r="D7" s="275"/>
      <c r="E7" s="275"/>
      <c r="F7" s="275"/>
      <c r="G7" s="275"/>
      <c r="H7" s="275"/>
      <c r="I7" s="275"/>
      <c r="J7" s="277"/>
      <c r="K7" s="275" t="str">
        <f>IF(AND(J7&gt;=$C$45,J7&lt;=$D$45),"1º Trimestre",IF(AND(J7&gt;=$C$46,J7&lt;=$D$46),"2º Trimestre",IF(AND(J7&gt;=$C$47,J7&lt;=$D$47),"3º Trimestre",IF(AND(J7&gt;=$C$48,J7&lt;=$D$48),"4º Trimestre","-"))))</f>
        <v>-</v>
      </c>
      <c r="L7" s="436"/>
    </row>
    <row r="8" spans="2:12" ht="20.100000000000001" customHeight="1" x14ac:dyDescent="0.25">
      <c r="B8" s="274"/>
      <c r="C8" s="275"/>
      <c r="D8" s="275"/>
      <c r="E8" s="275"/>
      <c r="F8" s="275"/>
      <c r="G8" s="275"/>
      <c r="H8" s="275"/>
      <c r="I8" s="275"/>
      <c r="J8" s="277"/>
      <c r="K8" s="275" t="str">
        <f>IF(AND(J8&gt;=$C$45,J8&lt;=$D$45),"1º Trimestre",IF(AND(J8&gt;=$C$46,J8&lt;=$D$46),"2º Trimestre",IF(AND(J8&gt;=$C$47,J8&lt;=$D$47),"3º Trimestre",IF(AND(J8&gt;=$C$48,J8&lt;=$D$48),"4º Trimestre","-"))))</f>
        <v>-</v>
      </c>
      <c r="L8" s="436"/>
    </row>
    <row r="9" spans="2:12" ht="20.100000000000001" customHeight="1" thickBot="1" x14ac:dyDescent="0.3">
      <c r="B9" s="465"/>
      <c r="C9" s="466"/>
      <c r="D9" s="466"/>
      <c r="E9" s="466"/>
      <c r="F9" s="466"/>
      <c r="G9" s="466"/>
      <c r="H9" s="466"/>
      <c r="I9" s="466"/>
      <c r="J9" s="467"/>
      <c r="K9" s="466" t="str">
        <f>IF(AND(J9&gt;=$C$45,J9&lt;=$D$45),"1º Trimestre",IF(AND(J9&gt;=$C$46,J9&lt;=$D$46),"2º Trimestre",IF(AND(J9&gt;=$C$47,J9&lt;=$D$47),"3º Trimestre",IF(AND(J9&gt;=$C$48,J9&lt;=$D$48),"4º Trimestre","-"))))</f>
        <v>-</v>
      </c>
      <c r="L9" s="26"/>
    </row>
    <row r="10" spans="2:12" ht="33.75" x14ac:dyDescent="0.25">
      <c r="B10" s="814" t="s">
        <v>105</v>
      </c>
      <c r="C10" s="815"/>
      <c r="D10" s="815"/>
      <c r="E10" s="815"/>
      <c r="F10" s="815"/>
      <c r="G10" s="815"/>
      <c r="H10" s="815"/>
      <c r="I10" s="815"/>
      <c r="J10" s="815"/>
      <c r="K10" s="815"/>
      <c r="L10" s="816"/>
    </row>
    <row r="11" spans="2:12" ht="45" x14ac:dyDescent="0.25">
      <c r="B11" s="242" t="s">
        <v>0</v>
      </c>
      <c r="C11" s="241" t="s">
        <v>129</v>
      </c>
      <c r="D11" s="241" t="s">
        <v>1</v>
      </c>
      <c r="E11" s="241" t="s">
        <v>2</v>
      </c>
      <c r="F11" s="241" t="s">
        <v>3</v>
      </c>
      <c r="G11" s="241" t="s">
        <v>93</v>
      </c>
      <c r="H11" s="241" t="s">
        <v>4</v>
      </c>
      <c r="I11" s="241" t="s">
        <v>92</v>
      </c>
      <c r="J11" s="241" t="s">
        <v>5</v>
      </c>
      <c r="K11" s="241" t="s">
        <v>47</v>
      </c>
      <c r="L11" s="482" t="s">
        <v>136</v>
      </c>
    </row>
    <row r="12" spans="2:12" ht="20.100000000000001" customHeight="1" x14ac:dyDescent="0.25">
      <c r="B12" s="817" t="s">
        <v>130</v>
      </c>
      <c r="C12" s="10"/>
      <c r="D12" s="645"/>
      <c r="E12" s="643"/>
      <c r="F12" s="10"/>
      <c r="G12" s="645"/>
      <c r="H12" s="677"/>
      <c r="I12" s="677"/>
      <c r="J12" s="667"/>
      <c r="K12" s="668"/>
      <c r="L12" s="651"/>
    </row>
    <row r="13" spans="2:12" ht="20.100000000000001" customHeight="1" x14ac:dyDescent="0.25">
      <c r="B13" s="817"/>
      <c r="C13" s="10"/>
      <c r="D13" s="645"/>
      <c r="E13" s="643"/>
      <c r="F13" s="10"/>
      <c r="G13" s="645"/>
      <c r="H13" s="677"/>
      <c r="I13" s="677"/>
      <c r="J13" s="667"/>
      <c r="K13" s="668"/>
      <c r="L13" s="651"/>
    </row>
    <row r="14" spans="2:12" ht="20.100000000000001" customHeight="1" x14ac:dyDescent="0.25">
      <c r="B14" s="817"/>
      <c r="C14" s="10"/>
      <c r="D14" s="645"/>
      <c r="E14" s="643"/>
      <c r="F14" s="10"/>
      <c r="G14" s="645"/>
      <c r="H14" s="677"/>
      <c r="I14" s="677"/>
      <c r="J14" s="667"/>
      <c r="K14" s="668"/>
      <c r="L14" s="651"/>
    </row>
    <row r="15" spans="2:12" ht="20.100000000000001" customHeight="1" x14ac:dyDescent="0.25">
      <c r="B15" s="817"/>
      <c r="C15" s="10"/>
      <c r="D15" s="645"/>
      <c r="E15" s="643"/>
      <c r="F15" s="10"/>
      <c r="G15" s="645"/>
      <c r="H15" s="677"/>
      <c r="I15" s="677"/>
      <c r="J15" s="667"/>
      <c r="K15" s="668"/>
      <c r="L15" s="651"/>
    </row>
    <row r="16" spans="2:12" ht="20.100000000000001" customHeight="1" x14ac:dyDescent="0.25">
      <c r="B16" s="817"/>
      <c r="C16" s="10"/>
      <c r="D16" s="645"/>
      <c r="E16" s="643"/>
      <c r="F16" s="10"/>
      <c r="G16" s="645"/>
      <c r="H16" s="677"/>
      <c r="I16" s="677"/>
      <c r="J16" s="667"/>
      <c r="K16" s="668"/>
      <c r="L16" s="651"/>
    </row>
    <row r="17" spans="2:12" ht="30" x14ac:dyDescent="0.25">
      <c r="B17" s="269" t="s">
        <v>127</v>
      </c>
      <c r="C17" s="138"/>
      <c r="D17" s="138"/>
      <c r="E17" s="197"/>
      <c r="F17" s="138"/>
      <c r="G17" s="138"/>
      <c r="H17" s="35"/>
      <c r="I17" s="35"/>
      <c r="J17" s="198"/>
      <c r="K17" s="197"/>
      <c r="L17" s="239"/>
    </row>
    <row r="18" spans="2:12" ht="20.100000000000001" customHeight="1" x14ac:dyDescent="0.25">
      <c r="B18" s="271"/>
      <c r="C18" s="272"/>
      <c r="D18" s="272"/>
      <c r="E18" s="272"/>
      <c r="F18" s="272"/>
      <c r="G18" s="272"/>
      <c r="H18" s="272"/>
      <c r="I18" s="272"/>
      <c r="J18" s="270"/>
      <c r="K18" s="272" t="str">
        <f>IF(AND(J18&gt;=$C$45,J18&lt;=$D$45),"1º Trimestre",IF(AND(J18&gt;=$C$46,J18&lt;=$D$46),"2º Trimestre",IF(AND(J18&gt;=$C$47,J18&lt;=$D$47),"3º Trimestre",IF(AND(J18&gt;=$C$48,J18&lt;=$D$48),"4º Trimestre","-"))))</f>
        <v>-</v>
      </c>
      <c r="L18" s="239"/>
    </row>
    <row r="19" spans="2:12" ht="20.100000000000001" customHeight="1" x14ac:dyDescent="0.25">
      <c r="B19" s="271"/>
      <c r="C19" s="272"/>
      <c r="D19" s="272"/>
      <c r="E19" s="272"/>
      <c r="F19" s="272"/>
      <c r="G19" s="272"/>
      <c r="H19" s="272"/>
      <c r="I19" s="272"/>
      <c r="J19" s="270"/>
      <c r="K19" s="272" t="str">
        <f>IF(AND(J19&gt;=$C$45,J19&lt;=$D$45),"1º Trimestre",IF(AND(J19&gt;=$C$46,J19&lt;=$D$46),"2º Trimestre",IF(AND(J19&gt;=$C$47,J19&lt;=$D$47),"3º Trimestre",IF(AND(J19&gt;=$C$48,J19&lt;=$D$48),"4º Trimestre","-"))))</f>
        <v>-</v>
      </c>
      <c r="L19" s="239"/>
    </row>
    <row r="20" spans="2:12" ht="20.100000000000001" customHeight="1" x14ac:dyDescent="0.25">
      <c r="B20" s="271"/>
      <c r="C20" s="272"/>
      <c r="D20" s="272"/>
      <c r="E20" s="272"/>
      <c r="F20" s="272"/>
      <c r="G20" s="272"/>
      <c r="H20" s="272"/>
      <c r="I20" s="272"/>
      <c r="J20" s="270"/>
      <c r="K20" s="272" t="str">
        <f>IF(AND(J20&gt;=$C$45,J20&lt;=$D$45),"1º Trimestre",IF(AND(J20&gt;=$C$46,J20&lt;=$D$46),"2º Trimestre",IF(AND(J20&gt;=$C$47,J20&lt;=$D$47),"3º Trimestre",IF(AND(J20&gt;=$C$48,J20&lt;=$D$48),"4º Trimestre","-"))))</f>
        <v>-</v>
      </c>
      <c r="L20" s="239"/>
    </row>
    <row r="21" spans="2:12" ht="20.100000000000001" customHeight="1" thickBot="1" x14ac:dyDescent="0.3">
      <c r="B21" s="468"/>
      <c r="C21" s="469"/>
      <c r="D21" s="469"/>
      <c r="E21" s="469"/>
      <c r="F21" s="469"/>
      <c r="G21" s="469"/>
      <c r="H21" s="469"/>
      <c r="I21" s="469"/>
      <c r="J21" s="470"/>
      <c r="K21" s="469" t="str">
        <f>IF(AND(J21&gt;=$C$45,J21&lt;=$D$45),"1º Trimestre",IF(AND(J21&gt;=$C$46,J21&lt;=$D$46),"2º Trimestre",IF(AND(J21&gt;=$C$47,J21&lt;=$D$47),"3º Trimestre",IF(AND(J21&gt;=$C$48,J21&lt;=$D$48),"4º Trimestre","-"))))</f>
        <v>-</v>
      </c>
      <c r="L21" s="221"/>
    </row>
    <row r="22" spans="2:12" ht="33.75" x14ac:dyDescent="0.25">
      <c r="B22" s="814" t="s">
        <v>106</v>
      </c>
      <c r="C22" s="815"/>
      <c r="D22" s="815"/>
      <c r="E22" s="815"/>
      <c r="F22" s="815"/>
      <c r="G22" s="815"/>
      <c r="H22" s="815"/>
      <c r="I22" s="815"/>
      <c r="J22" s="815"/>
      <c r="K22" s="815"/>
      <c r="L22" s="816"/>
    </row>
    <row r="23" spans="2:12" ht="45" x14ac:dyDescent="0.25">
      <c r="B23" s="242" t="s">
        <v>0</v>
      </c>
      <c r="C23" s="241" t="s">
        <v>129</v>
      </c>
      <c r="D23" s="241" t="s">
        <v>1</v>
      </c>
      <c r="E23" s="241" t="s">
        <v>2</v>
      </c>
      <c r="F23" s="241" t="s">
        <v>3</v>
      </c>
      <c r="G23" s="241" t="s">
        <v>93</v>
      </c>
      <c r="H23" s="241" t="s">
        <v>4</v>
      </c>
      <c r="I23" s="241" t="s">
        <v>92</v>
      </c>
      <c r="J23" s="241" t="s">
        <v>5</v>
      </c>
      <c r="K23" s="241" t="s">
        <v>47</v>
      </c>
      <c r="L23" s="482" t="s">
        <v>136</v>
      </c>
    </row>
    <row r="24" spans="2:12" ht="20.100000000000001" customHeight="1" x14ac:dyDescent="0.25">
      <c r="B24" s="274"/>
      <c r="C24" s="275"/>
      <c r="D24" s="275"/>
      <c r="E24" s="275"/>
      <c r="F24" s="275"/>
      <c r="G24" s="275"/>
      <c r="H24" s="276"/>
      <c r="I24" s="276"/>
      <c r="J24" s="277"/>
      <c r="K24" s="275" t="str">
        <f>IF(AND(J24&gt;=$C$45,J24&lt;=$D$45),"1º Trimestre",IF(AND(J24&gt;=$C$46,J24&lt;=$D$46),"2º Trimestre",IF(AND(J24&gt;=$C$47,J24&lt;=$D$47),"3º Trimestre",IF(AND(J24&gt;=$C$48,J24&lt;=$D$48),"4º Trimestre","-"))))</f>
        <v>-</v>
      </c>
      <c r="L24" s="436"/>
    </row>
    <row r="25" spans="2:12" ht="20.100000000000001" customHeight="1" x14ac:dyDescent="0.25">
      <c r="B25" s="274"/>
      <c r="C25" s="275"/>
      <c r="D25" s="275"/>
      <c r="E25" s="275"/>
      <c r="F25" s="275"/>
      <c r="G25" s="275"/>
      <c r="H25" s="276"/>
      <c r="I25" s="276"/>
      <c r="J25" s="277"/>
      <c r="K25" s="275" t="str">
        <f>IF(AND(J25&gt;=$C$45,J25&lt;=$D$45),"1º Trimestre",IF(AND(J25&gt;=$C$46,J25&lt;=$D$46),"2º Trimestre",IF(AND(J25&gt;=$C$47,J25&lt;=$D$47),"3º Trimestre",IF(AND(J25&gt;=$C$48,J25&lt;=$D$48),"4º Trimestre","-"))))</f>
        <v>-</v>
      </c>
      <c r="L25" s="436"/>
    </row>
    <row r="26" spans="2:12" ht="20.100000000000001" customHeight="1" x14ac:dyDescent="0.25">
      <c r="B26" s="274"/>
      <c r="C26" s="275"/>
      <c r="D26" s="275"/>
      <c r="E26" s="275"/>
      <c r="F26" s="275"/>
      <c r="G26" s="275"/>
      <c r="H26" s="276"/>
      <c r="I26" s="276"/>
      <c r="J26" s="277"/>
      <c r="K26" s="275" t="str">
        <f>IF(AND(J26&gt;=$C$45,J26&lt;=$D$45),"1º Trimestre",IF(AND(J26&gt;=$C$46,J26&lt;=$D$46),"2º Trimestre",IF(AND(J26&gt;=$C$47,J26&lt;=$D$47),"3º Trimestre",IF(AND(J26&gt;=$C$48,J26&lt;=$D$48),"4º Trimestre","-"))))</f>
        <v>-</v>
      </c>
      <c r="L26" s="436"/>
    </row>
    <row r="27" spans="2:12" ht="20.100000000000001" customHeight="1" x14ac:dyDescent="0.25">
      <c r="B27" s="274"/>
      <c r="C27" s="275"/>
      <c r="D27" s="275"/>
      <c r="E27" s="275"/>
      <c r="F27" s="275"/>
      <c r="G27" s="275"/>
      <c r="H27" s="276"/>
      <c r="I27" s="276"/>
      <c r="J27" s="277"/>
      <c r="K27" s="275" t="str">
        <f>IF(AND(J27&gt;=$C$45,J27&lt;=$D$45),"1º Trimestre",IF(AND(J27&gt;=$C$46,J27&lt;=$D$46),"2º Trimestre",IF(AND(J27&gt;=$C$47,J27&lt;=$D$47),"3º Trimestre",IF(AND(J27&gt;=$C$48,J27&lt;=$D$48),"4º Trimestre","-"))))</f>
        <v>-</v>
      </c>
      <c r="L27" s="436"/>
    </row>
    <row r="28" spans="2:12" ht="20.100000000000001" customHeight="1" thickBot="1" x14ac:dyDescent="0.3">
      <c r="B28" s="465"/>
      <c r="C28" s="466"/>
      <c r="D28" s="466"/>
      <c r="E28" s="466"/>
      <c r="F28" s="466"/>
      <c r="G28" s="466"/>
      <c r="H28" s="471"/>
      <c r="I28" s="471"/>
      <c r="J28" s="467"/>
      <c r="K28" s="466" t="str">
        <f>IF(AND(J28&gt;=$C$45,J28&lt;=$D$45),"1º Trimestre",IF(AND(J28&gt;=$C$46,J28&lt;=$D$46),"2º Trimestre",IF(AND(J28&gt;=$C$47,J28&lt;=$D$47),"3º Trimestre",IF(AND(J28&gt;=$C$48,J28&lt;=$D$48),"4º Trimestre","-"))))</f>
        <v>-</v>
      </c>
      <c r="L28" s="26"/>
    </row>
    <row r="29" spans="2:12" ht="33.75" x14ac:dyDescent="0.25">
      <c r="B29" s="814" t="s">
        <v>107</v>
      </c>
      <c r="C29" s="815"/>
      <c r="D29" s="815"/>
      <c r="E29" s="815"/>
      <c r="F29" s="815"/>
      <c r="G29" s="815"/>
      <c r="H29" s="815"/>
      <c r="I29" s="815"/>
      <c r="J29" s="815"/>
      <c r="K29" s="815"/>
      <c r="L29" s="816"/>
    </row>
    <row r="30" spans="2:12" ht="45" x14ac:dyDescent="0.25">
      <c r="B30" s="242" t="s">
        <v>0</v>
      </c>
      <c r="C30" s="241" t="s">
        <v>129</v>
      </c>
      <c r="D30" s="241" t="s">
        <v>1</v>
      </c>
      <c r="E30" s="241" t="s">
        <v>2</v>
      </c>
      <c r="F30" s="241" t="s">
        <v>3</v>
      </c>
      <c r="G30" s="241" t="s">
        <v>93</v>
      </c>
      <c r="H30" s="241" t="s">
        <v>4</v>
      </c>
      <c r="I30" s="241" t="s">
        <v>92</v>
      </c>
      <c r="J30" s="241" t="s">
        <v>5</v>
      </c>
      <c r="K30" s="241" t="s">
        <v>47</v>
      </c>
      <c r="L30" s="482" t="s">
        <v>136</v>
      </c>
    </row>
    <row r="31" spans="2:12" ht="20.100000000000001" customHeight="1" x14ac:dyDescent="0.25">
      <c r="B31" s="271"/>
      <c r="C31" s="272"/>
      <c r="D31" s="272"/>
      <c r="E31" s="272"/>
      <c r="F31" s="272"/>
      <c r="G31" s="272"/>
      <c r="H31" s="273"/>
      <c r="I31" s="273"/>
      <c r="J31" s="270"/>
      <c r="K31" s="272" t="str">
        <f>IF(AND(J31&gt;=$C$45,J31&lt;=$D$45),"1º Trimestre",IF(AND(J31&gt;=$C$46,J31&lt;=$D$46),"2º Trimestre",IF(AND(J31&gt;=$C$47,J31&lt;=$D$47),"3º Trimestre",IF(AND(J31&gt;=$C$48,J31&lt;=$D$48),"4º Trimestre","-"))))</f>
        <v>-</v>
      </c>
      <c r="L31" s="239"/>
    </row>
    <row r="32" spans="2:12" ht="20.100000000000001" customHeight="1" x14ac:dyDescent="0.25">
      <c r="B32" s="271"/>
      <c r="C32" s="272"/>
      <c r="D32" s="272"/>
      <c r="E32" s="272"/>
      <c r="F32" s="272"/>
      <c r="G32" s="272"/>
      <c r="H32" s="273"/>
      <c r="I32" s="273"/>
      <c r="J32" s="270"/>
      <c r="K32" s="272" t="str">
        <f>IF(AND(J32&gt;=$C$45,J32&lt;=$D$45),"1º Trimestre",IF(AND(J32&gt;=$C$46,J32&lt;=$D$46),"2º Trimestre",IF(AND(J32&gt;=$C$47,J32&lt;=$D$47),"3º Trimestre",IF(AND(J32&gt;=$C$48,J32&lt;=$D$48),"4º Trimestre","-"))))</f>
        <v>-</v>
      </c>
      <c r="L32" s="239"/>
    </row>
    <row r="33" spans="2:12" ht="20.100000000000001" customHeight="1" x14ac:dyDescent="0.25">
      <c r="B33" s="271"/>
      <c r="C33" s="272"/>
      <c r="D33" s="272"/>
      <c r="E33" s="272"/>
      <c r="F33" s="272"/>
      <c r="G33" s="272"/>
      <c r="H33" s="273"/>
      <c r="I33" s="273"/>
      <c r="J33" s="270"/>
      <c r="K33" s="272" t="str">
        <f>IF(AND(J33&gt;=$C$45,J33&lt;=$D$45),"1º Trimestre",IF(AND(J33&gt;=$C$46,J33&lt;=$D$46),"2º Trimestre",IF(AND(J33&gt;=$C$47,J33&lt;=$D$47),"3º Trimestre",IF(AND(J33&gt;=$C$48,J33&lt;=$D$48),"4º Trimestre","-"))))</f>
        <v>-</v>
      </c>
      <c r="L33" s="239"/>
    </row>
    <row r="34" spans="2:12" ht="20.100000000000001" customHeight="1" x14ac:dyDescent="0.25">
      <c r="B34" s="271"/>
      <c r="C34" s="272"/>
      <c r="D34" s="272"/>
      <c r="E34" s="272"/>
      <c r="F34" s="272"/>
      <c r="G34" s="272"/>
      <c r="H34" s="273"/>
      <c r="I34" s="273"/>
      <c r="J34" s="270"/>
      <c r="K34" s="272" t="str">
        <f>IF(AND(J34&gt;=$C$45,J34&lt;=$D$45),"1º Trimestre",IF(AND(J34&gt;=$C$46,J34&lt;=$D$46),"2º Trimestre",IF(AND(J34&gt;=$C$47,J34&lt;=$D$47),"3º Trimestre",IF(AND(J34&gt;=$C$48,J34&lt;=$D$48),"4º Trimestre","-"))))</f>
        <v>-</v>
      </c>
      <c r="L34" s="239"/>
    </row>
    <row r="35" spans="2:12" ht="20.100000000000001" customHeight="1" thickBot="1" x14ac:dyDescent="0.3">
      <c r="B35" s="468"/>
      <c r="C35" s="469"/>
      <c r="D35" s="469"/>
      <c r="E35" s="469"/>
      <c r="F35" s="469"/>
      <c r="G35" s="469"/>
      <c r="H35" s="472"/>
      <c r="I35" s="472"/>
      <c r="J35" s="470"/>
      <c r="K35" s="469" t="str">
        <f>IF(AND(J35&gt;=$C$45,J35&lt;=$D$45),"1º Trimestre",IF(AND(J35&gt;=$C$46,J35&lt;=$D$46),"2º Trimestre",IF(AND(J35&gt;=$C$47,J35&lt;=$D$47),"3º Trimestre",IF(AND(J35&gt;=$C$48,J35&lt;=$D$48),"4º Trimestre","-"))))</f>
        <v>-</v>
      </c>
      <c r="L35" s="221"/>
    </row>
    <row r="36" spans="2:12" ht="33.75" x14ac:dyDescent="0.25">
      <c r="B36" s="814" t="s">
        <v>81</v>
      </c>
      <c r="C36" s="815"/>
      <c r="D36" s="815"/>
      <c r="E36" s="815"/>
      <c r="F36" s="815"/>
      <c r="G36" s="815"/>
      <c r="H36" s="815"/>
      <c r="I36" s="815"/>
      <c r="J36" s="815"/>
      <c r="K36" s="815"/>
      <c r="L36" s="816"/>
    </row>
    <row r="37" spans="2:12" ht="45" x14ac:dyDescent="0.25">
      <c r="B37" s="242" t="s">
        <v>0</v>
      </c>
      <c r="C37" s="241" t="s">
        <v>129</v>
      </c>
      <c r="D37" s="241" t="s">
        <v>1</v>
      </c>
      <c r="E37" s="241" t="s">
        <v>2</v>
      </c>
      <c r="F37" s="241" t="s">
        <v>3</v>
      </c>
      <c r="G37" s="241" t="s">
        <v>93</v>
      </c>
      <c r="H37" s="241" t="s">
        <v>4</v>
      </c>
      <c r="I37" s="241" t="s">
        <v>92</v>
      </c>
      <c r="J37" s="241" t="s">
        <v>5</v>
      </c>
      <c r="K37" s="241" t="s">
        <v>47</v>
      </c>
      <c r="L37" s="482" t="s">
        <v>136</v>
      </c>
    </row>
    <row r="38" spans="2:12" ht="20.100000000000001" customHeight="1" x14ac:dyDescent="0.25">
      <c r="B38" s="196"/>
      <c r="C38" s="233"/>
      <c r="D38" s="233"/>
      <c r="E38" s="232"/>
      <c r="F38" s="233"/>
      <c r="G38" s="552"/>
      <c r="H38" s="188"/>
      <c r="I38" s="188"/>
      <c r="J38" s="234"/>
      <c r="K38" s="232" t="str">
        <f>IF(AND(J38&gt;=$C$45,J38&lt;=$D$45),"1º Trimestre",IF(AND(J38&gt;=$C$46,J38&lt;=$D$46),"2º Trimestre",IF(AND(J38&gt;=$C$47,J38&lt;=$D$47),"3º Trimestre",IF(AND(J38&gt;=$C$48,J38&lt;=$D$48),"4º Trimestre","-"))))</f>
        <v>-</v>
      </c>
      <c r="L38" s="436"/>
    </row>
    <row r="39" spans="2:12" ht="20.100000000000001" customHeight="1" x14ac:dyDescent="0.25">
      <c r="B39" s="196"/>
      <c r="C39" s="233"/>
      <c r="D39" s="233"/>
      <c r="E39" s="232"/>
      <c r="F39" s="233"/>
      <c r="G39" s="552"/>
      <c r="H39" s="188"/>
      <c r="I39" s="188"/>
      <c r="J39" s="234"/>
      <c r="K39" s="232" t="str">
        <f>IF(AND(J39&gt;=$C$45,J39&lt;=$D$45),"1º Trimestre",IF(AND(J39&gt;=$C$46,J39&lt;=$D$46),"2º Trimestre",IF(AND(J39&gt;=$C$47,J39&lt;=$D$47),"3º Trimestre",IF(AND(J39&gt;=$C$48,J39&lt;=$D$48),"4º Trimestre","-"))))</f>
        <v>-</v>
      </c>
      <c r="L39" s="436"/>
    </row>
    <row r="40" spans="2:12" ht="20.100000000000001" customHeight="1" x14ac:dyDescent="0.25">
      <c r="B40" s="196"/>
      <c r="C40" s="233"/>
      <c r="D40" s="233"/>
      <c r="E40" s="232"/>
      <c r="F40" s="233"/>
      <c r="G40" s="552"/>
      <c r="H40" s="188"/>
      <c r="I40" s="188"/>
      <c r="J40" s="234"/>
      <c r="K40" s="232" t="str">
        <f>IF(AND(J40&gt;=$C$45,J40&lt;=$D$45),"1º Trimestre",IF(AND(J40&gt;=$C$46,J40&lt;=$D$46),"2º Trimestre",IF(AND(J40&gt;=$C$47,J40&lt;=$D$47),"3º Trimestre",IF(AND(J40&gt;=$C$48,J40&lt;=$D$48),"4º Trimestre","-"))))</f>
        <v>-</v>
      </c>
      <c r="L40" s="436"/>
    </row>
    <row r="41" spans="2:12" ht="20.100000000000001" customHeight="1" x14ac:dyDescent="0.25">
      <c r="B41" s="196"/>
      <c r="C41" s="233"/>
      <c r="D41" s="233"/>
      <c r="E41" s="232"/>
      <c r="F41" s="233"/>
      <c r="G41" s="552"/>
      <c r="H41" s="188"/>
      <c r="I41" s="188"/>
      <c r="J41" s="234"/>
      <c r="K41" s="232" t="str">
        <f>IF(AND(J41&gt;=$C$45,J41&lt;=$D$45),"1º Trimestre",IF(AND(J41&gt;=$C$46,J41&lt;=$D$46),"2º Trimestre",IF(AND(J41&gt;=$C$47,J41&lt;=$D$47),"3º Trimestre",IF(AND(J41&gt;=$C$48,J41&lt;=$D$48),"4º Trimestre","-"))))</f>
        <v>-</v>
      </c>
      <c r="L41" s="436"/>
    </row>
    <row r="42" spans="2:12" ht="20.100000000000001" customHeight="1" thickBot="1" x14ac:dyDescent="0.3">
      <c r="B42" s="189"/>
      <c r="C42" s="192"/>
      <c r="D42" s="192"/>
      <c r="E42" s="190"/>
      <c r="F42" s="192"/>
      <c r="G42" s="192"/>
      <c r="H42" s="40"/>
      <c r="I42" s="40"/>
      <c r="J42" s="167"/>
      <c r="K42" s="190" t="str">
        <f>IF(AND(J42&gt;=$C$45,J42&lt;=$D$45),"1º Trimestre",IF(AND(J42&gt;=$C$46,J42&lt;=$D$46),"2º Trimestre",IF(AND(J42&gt;=$C$47,J42&lt;=$D$47),"3º Trimestre",IF(AND(J42&gt;=$C$48,J42&lt;=$D$48),"4º Trimestre","-"))))</f>
        <v>-</v>
      </c>
      <c r="L42" s="26"/>
    </row>
    <row r="43" spans="2:12" ht="19.5" thickBot="1" x14ac:dyDescent="0.3">
      <c r="B43" s="406"/>
      <c r="C43" s="406"/>
      <c r="H43" s="295">
        <f>SUM(H5:H42)</f>
        <v>0</v>
      </c>
      <c r="I43" s="295">
        <f>SUM(I5:I42)</f>
        <v>0</v>
      </c>
    </row>
    <row r="44" spans="2:12" ht="16.5" thickBot="1" x14ac:dyDescent="0.3">
      <c r="B44" s="86"/>
      <c r="C44" s="85" t="s">
        <v>45</v>
      </c>
      <c r="D44" s="81" t="s">
        <v>46</v>
      </c>
    </row>
    <row r="45" spans="2:12" ht="15.75" x14ac:dyDescent="0.25">
      <c r="B45" s="88" t="s">
        <v>41</v>
      </c>
      <c r="C45" s="82">
        <v>45292</v>
      </c>
      <c r="D45" s="79">
        <v>45382</v>
      </c>
    </row>
    <row r="46" spans="2:12" ht="15.75" x14ac:dyDescent="0.25">
      <c r="B46" s="88" t="s">
        <v>42</v>
      </c>
      <c r="C46" s="83">
        <v>45383</v>
      </c>
      <c r="D46" s="77">
        <v>45473</v>
      </c>
    </row>
    <row r="47" spans="2:12" ht="15.75" x14ac:dyDescent="0.25">
      <c r="B47" s="88" t="s">
        <v>43</v>
      </c>
      <c r="C47" s="83">
        <v>45474</v>
      </c>
      <c r="D47" s="77">
        <v>45565</v>
      </c>
    </row>
    <row r="48" spans="2:12" ht="16.5" thickBot="1" x14ac:dyDescent="0.3">
      <c r="B48" s="89" t="s">
        <v>44</v>
      </c>
      <c r="C48" s="84">
        <v>45566</v>
      </c>
      <c r="D48" s="78">
        <v>45657</v>
      </c>
    </row>
    <row r="72" spans="2:3" x14ac:dyDescent="0.25">
      <c r="B72" s="441"/>
      <c r="C72" s="441"/>
    </row>
    <row r="73" spans="2:3" x14ac:dyDescent="0.25">
      <c r="B73" s="197"/>
      <c r="C73" s="197"/>
    </row>
    <row r="74" spans="2:3" x14ac:dyDescent="0.25">
      <c r="B74" s="197"/>
      <c r="C74" s="197"/>
    </row>
    <row r="75" spans="2:3" x14ac:dyDescent="0.25">
      <c r="B75" s="197"/>
      <c r="C75" s="197"/>
    </row>
    <row r="76" spans="2:3" x14ac:dyDescent="0.25">
      <c r="B76" s="197"/>
      <c r="C76" s="197"/>
    </row>
    <row r="77" spans="2:3" x14ac:dyDescent="0.25">
      <c r="B77" s="197"/>
      <c r="C77" s="197"/>
    </row>
    <row r="78" spans="2:3" x14ac:dyDescent="0.25">
      <c r="B78" s="197"/>
      <c r="C78" s="197"/>
    </row>
    <row r="79" spans="2:3" x14ac:dyDescent="0.25">
      <c r="B79" s="197"/>
      <c r="C79" s="197"/>
    </row>
  </sheetData>
  <sheetProtection selectLockedCells="1"/>
  <mergeCells count="7">
    <mergeCell ref="B36:L36"/>
    <mergeCell ref="B12:B16"/>
    <mergeCell ref="B2:L2"/>
    <mergeCell ref="B3:L3"/>
    <mergeCell ref="B10:L10"/>
    <mergeCell ref="B22:L22"/>
    <mergeCell ref="B29:L29"/>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3"/>
  <sheetViews>
    <sheetView showGridLines="0" topLeftCell="C1" zoomScale="80" zoomScaleNormal="80" workbookViewId="0">
      <selection activeCell="C5" sqref="C5:L6"/>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7" width="20.7109375" style="5" customWidth="1"/>
    <col min="8" max="10" width="25.7109375" style="5" customWidth="1"/>
    <col min="11" max="11" width="20.7109375" style="5" customWidth="1"/>
    <col min="12" max="12" width="13.7109375" style="5" customWidth="1"/>
    <col min="13" max="16384" width="9.140625" style="5"/>
  </cols>
  <sheetData>
    <row r="1" spans="2:12" ht="20.100000000000001" customHeight="1" thickBot="1" x14ac:dyDescent="0.3">
      <c r="B1" s="405" t="s">
        <v>137</v>
      </c>
      <c r="C1" s="405" t="s">
        <v>110</v>
      </c>
    </row>
    <row r="2" spans="2:12" ht="34.5" thickBot="1" x14ac:dyDescent="0.3">
      <c r="B2" s="811" t="s">
        <v>15</v>
      </c>
      <c r="C2" s="812"/>
      <c r="D2" s="812"/>
      <c r="E2" s="812"/>
      <c r="F2" s="812"/>
      <c r="G2" s="812"/>
      <c r="H2" s="812"/>
      <c r="I2" s="812"/>
      <c r="J2" s="812"/>
      <c r="K2" s="812"/>
      <c r="L2" s="813"/>
    </row>
    <row r="3" spans="2:12" ht="33.75" x14ac:dyDescent="0.25">
      <c r="B3" s="814" t="s">
        <v>104</v>
      </c>
      <c r="C3" s="815"/>
      <c r="D3" s="815"/>
      <c r="E3" s="815"/>
      <c r="F3" s="815"/>
      <c r="G3" s="815"/>
      <c r="H3" s="815"/>
      <c r="I3" s="815"/>
      <c r="J3" s="815"/>
      <c r="K3" s="815"/>
      <c r="L3" s="816"/>
    </row>
    <row r="4" spans="2:12" ht="45" x14ac:dyDescent="0.25">
      <c r="B4" s="242" t="s">
        <v>0</v>
      </c>
      <c r="C4" s="241" t="s">
        <v>129</v>
      </c>
      <c r="D4" s="241" t="s">
        <v>1</v>
      </c>
      <c r="E4" s="241" t="s">
        <v>2</v>
      </c>
      <c r="F4" s="241" t="s">
        <v>3</v>
      </c>
      <c r="G4" s="241" t="s">
        <v>93</v>
      </c>
      <c r="H4" s="241" t="s">
        <v>4</v>
      </c>
      <c r="I4" s="241" t="s">
        <v>92</v>
      </c>
      <c r="J4" s="241" t="s">
        <v>5</v>
      </c>
      <c r="K4" s="241" t="s">
        <v>47</v>
      </c>
      <c r="L4" s="482" t="s">
        <v>136</v>
      </c>
    </row>
    <row r="5" spans="2:12" ht="30" x14ac:dyDescent="0.25">
      <c r="B5" s="196" t="s">
        <v>131</v>
      </c>
      <c r="C5" s="232"/>
      <c r="D5" s="233"/>
      <c r="E5" s="232"/>
      <c r="F5" s="233"/>
      <c r="G5" s="552"/>
      <c r="H5" s="34"/>
      <c r="I5" s="34"/>
      <c r="J5" s="234"/>
      <c r="K5" s="232"/>
      <c r="L5" s="436"/>
    </row>
    <row r="6" spans="2:12" ht="30" x14ac:dyDescent="0.25">
      <c r="B6" s="196" t="s">
        <v>131</v>
      </c>
      <c r="C6" s="232"/>
      <c r="D6" s="233"/>
      <c r="E6" s="232"/>
      <c r="F6" s="233"/>
      <c r="G6" s="552"/>
      <c r="H6" s="34"/>
      <c r="I6" s="34"/>
      <c r="J6" s="234"/>
      <c r="K6" s="232"/>
      <c r="L6" s="436"/>
    </row>
    <row r="7" spans="2:12" ht="20.100000000000001" customHeight="1" x14ac:dyDescent="0.25">
      <c r="B7" s="196"/>
      <c r="C7" s="232"/>
      <c r="D7" s="233"/>
      <c r="E7" s="232"/>
      <c r="F7" s="233"/>
      <c r="G7" s="552"/>
      <c r="H7" s="34"/>
      <c r="I7" s="34"/>
      <c r="J7" s="234"/>
      <c r="K7" s="232" t="str">
        <f>IF(AND(J7&gt;=Divisórias!$C$40,J7&lt;=Divisórias!$D$40),"1º Trimestre",IF(AND(J7&gt;=Divisórias!$C$40,J7&lt;=Divisórias!$D$41),"2º Trimestre",IF(AND(J7&gt;=Divisórias!$C$42,J7&lt;=Divisórias!$D$42),"3º Trimestre",IF(AND(J7&gt;=Divisórias!$C$43,J7&lt;=Divisórias!$D$43),"4º Trimestre","-"))))</f>
        <v>-</v>
      </c>
      <c r="L7" s="436"/>
    </row>
    <row r="8" spans="2:12" ht="20.100000000000001" customHeight="1" x14ac:dyDescent="0.25">
      <c r="B8" s="196"/>
      <c r="C8" s="232"/>
      <c r="D8" s="233"/>
      <c r="E8" s="232"/>
      <c r="F8" s="233"/>
      <c r="G8" s="552"/>
      <c r="H8" s="34"/>
      <c r="I8" s="34"/>
      <c r="J8" s="234"/>
      <c r="K8" s="232" t="str">
        <f>IF(AND(J8&gt;=Divisórias!$C$40,J8&lt;=Divisórias!$D$40),"1º Trimestre",IF(AND(J8&gt;=Divisórias!$C$40,J8&lt;=Divisórias!$D$41),"2º Trimestre",IF(AND(J8&gt;=Divisórias!$C$42,J8&lt;=Divisórias!$D$42),"3º Trimestre",IF(AND(J8&gt;=Divisórias!$C$43,J8&lt;=Divisórias!$D$43),"4º Trimestre","-"))))</f>
        <v>-</v>
      </c>
      <c r="L8" s="436"/>
    </row>
    <row r="9" spans="2:12" ht="20.100000000000001" customHeight="1" thickBot="1" x14ac:dyDescent="0.3">
      <c r="B9" s="189"/>
      <c r="C9" s="190"/>
      <c r="D9" s="192"/>
      <c r="E9" s="190"/>
      <c r="F9" s="192"/>
      <c r="G9" s="192"/>
      <c r="H9" s="28"/>
      <c r="I9" s="28"/>
      <c r="J9" s="167"/>
      <c r="K9" s="190" t="str">
        <f>IF(AND(J9&gt;=Divisórias!$C$40,J9&lt;=Divisórias!$D$40),"1º Trimestre",IF(AND(J9&gt;=Divisórias!$C$40,J9&lt;=Divisórias!$D$41),"2º Trimestre",IF(AND(J9&gt;=Divisórias!$C$42,J9&lt;=Divisórias!$D$42),"3º Trimestre",IF(AND(J9&gt;=Divisórias!$C$43,J9&lt;=Divisórias!$D$43),"4º Trimestre","-"))))</f>
        <v>-</v>
      </c>
      <c r="L9" s="26"/>
    </row>
    <row r="10" spans="2:12" ht="33.75" x14ac:dyDescent="0.25">
      <c r="B10" s="814" t="s">
        <v>105</v>
      </c>
      <c r="C10" s="815"/>
      <c r="D10" s="815"/>
      <c r="E10" s="815"/>
      <c r="F10" s="815"/>
      <c r="G10" s="815"/>
      <c r="H10" s="815"/>
      <c r="I10" s="815"/>
      <c r="J10" s="815"/>
      <c r="K10" s="815"/>
      <c r="L10" s="816"/>
    </row>
    <row r="11" spans="2:12" ht="45" x14ac:dyDescent="0.25">
      <c r="B11" s="242" t="s">
        <v>0</v>
      </c>
      <c r="C11" s="241" t="s">
        <v>129</v>
      </c>
      <c r="D11" s="241" t="s">
        <v>1</v>
      </c>
      <c r="E11" s="241" t="s">
        <v>2</v>
      </c>
      <c r="F11" s="241" t="s">
        <v>3</v>
      </c>
      <c r="G11" s="241" t="s">
        <v>93</v>
      </c>
      <c r="H11" s="241" t="s">
        <v>4</v>
      </c>
      <c r="I11" s="241" t="s">
        <v>92</v>
      </c>
      <c r="J11" s="241" t="s">
        <v>5</v>
      </c>
      <c r="K11" s="241" t="s">
        <v>47</v>
      </c>
      <c r="L11" s="482" t="s">
        <v>136</v>
      </c>
    </row>
    <row r="12" spans="2:12" ht="20.100000000000001" customHeight="1" x14ac:dyDescent="0.25">
      <c r="B12" s="67"/>
      <c r="C12" s="197"/>
      <c r="D12" s="138"/>
      <c r="E12" s="197"/>
      <c r="F12" s="138"/>
      <c r="G12" s="138"/>
      <c r="H12" s="123"/>
      <c r="I12" s="123"/>
      <c r="J12" s="198"/>
      <c r="K12" s="197" t="str">
        <f>IF(AND(J12&gt;=Divisórias!$C$40,J12&lt;=Divisórias!$D$40),"1º Trimestre",IF(AND(J12&gt;=Divisórias!$C$40,J12&lt;=Divisórias!$D$41),"2º Trimestre",IF(AND(J12&gt;=Divisórias!$C$42,J12&lt;=Divisórias!$D$42),"3º Trimestre",IF(AND(J12&gt;=Divisórias!$C$43,J12&lt;=Divisórias!$D$43),"4º Trimestre","-"))))</f>
        <v>-</v>
      </c>
      <c r="L12" s="239"/>
    </row>
    <row r="13" spans="2:12" ht="20.100000000000001" customHeight="1" x14ac:dyDescent="0.25">
      <c r="B13" s="67"/>
      <c r="C13" s="197"/>
      <c r="D13" s="138"/>
      <c r="E13" s="197"/>
      <c r="F13" s="138"/>
      <c r="G13" s="138"/>
      <c r="H13" s="123"/>
      <c r="I13" s="123"/>
      <c r="J13" s="198"/>
      <c r="K13" s="197" t="str">
        <f>IF(AND(J13&gt;=Divisórias!$C$40,J13&lt;=Divisórias!$D$40),"1º Trimestre",IF(AND(J13&gt;=Divisórias!$C$40,J13&lt;=Divisórias!$D$41),"2º Trimestre",IF(AND(J13&gt;=Divisórias!$C$42,J13&lt;=Divisórias!$D$42),"3º Trimestre",IF(AND(J13&gt;=Divisórias!$C$43,J13&lt;=Divisórias!$D$43),"4º Trimestre","-"))))</f>
        <v>-</v>
      </c>
      <c r="L13" s="239"/>
    </row>
    <row r="14" spans="2:12" ht="20.100000000000001" customHeight="1" x14ac:dyDescent="0.25">
      <c r="B14" s="67"/>
      <c r="C14" s="197"/>
      <c r="D14" s="138"/>
      <c r="E14" s="197"/>
      <c r="F14" s="138"/>
      <c r="G14" s="138"/>
      <c r="H14" s="123"/>
      <c r="I14" s="123"/>
      <c r="J14" s="198"/>
      <c r="K14" s="197" t="str">
        <f>IF(AND(J14&gt;=Divisórias!$C$40,J14&lt;=Divisórias!$D$40),"1º Trimestre",IF(AND(J14&gt;=Divisórias!$C$40,J14&lt;=Divisórias!$D$41),"2º Trimestre",IF(AND(J14&gt;=Divisórias!$C$42,J14&lt;=Divisórias!$D$42),"3º Trimestre",IF(AND(J14&gt;=Divisórias!$C$43,J14&lt;=Divisórias!$D$43),"4º Trimestre","-"))))</f>
        <v>-</v>
      </c>
      <c r="L14" s="239"/>
    </row>
    <row r="15" spans="2:12" ht="20.100000000000001" customHeight="1" x14ac:dyDescent="0.25">
      <c r="B15" s="67"/>
      <c r="C15" s="197"/>
      <c r="D15" s="138"/>
      <c r="E15" s="197"/>
      <c r="F15" s="138"/>
      <c r="G15" s="138"/>
      <c r="H15" s="123"/>
      <c r="I15" s="123"/>
      <c r="J15" s="198"/>
      <c r="K15" s="197" t="str">
        <f>IF(AND(J15&gt;=Divisórias!$C$40,J15&lt;=Divisórias!$D$40),"1º Trimestre",IF(AND(J15&gt;=Divisórias!$C$40,J15&lt;=Divisórias!$D$41),"2º Trimestre",IF(AND(J15&gt;=Divisórias!$C$42,J15&lt;=Divisórias!$D$42),"3º Trimestre",IF(AND(J15&gt;=Divisórias!$C$43,J15&lt;=Divisórias!$D$43),"4º Trimestre","-"))))</f>
        <v>-</v>
      </c>
      <c r="L15" s="239"/>
    </row>
    <row r="16" spans="2:12" ht="20.100000000000001" customHeight="1" thickBot="1" x14ac:dyDescent="0.3">
      <c r="B16" s="19"/>
      <c r="C16" s="208"/>
      <c r="D16" s="129"/>
      <c r="E16" s="208"/>
      <c r="F16" s="129"/>
      <c r="G16" s="129"/>
      <c r="H16" s="125"/>
      <c r="I16" s="125"/>
      <c r="J16" s="180"/>
      <c r="K16" s="208" t="str">
        <f>IF(AND(J16&gt;=Divisórias!$C$40,J16&lt;=Divisórias!$D$40),"1º Trimestre",IF(AND(J16&gt;=Divisórias!$C$40,J16&lt;=Divisórias!$D$41),"2º Trimestre",IF(AND(J16&gt;=Divisórias!$C$42,J16&lt;=Divisórias!$D$42),"3º Trimestre",IF(AND(J16&gt;=Divisórias!$C$43,J16&lt;=Divisórias!$D$43),"4º Trimestre","-"))))</f>
        <v>-</v>
      </c>
      <c r="L16" s="221"/>
    </row>
    <row r="17" spans="2:12" ht="33.75" x14ac:dyDescent="0.25">
      <c r="B17" s="814" t="s">
        <v>106</v>
      </c>
      <c r="C17" s="815"/>
      <c r="D17" s="815"/>
      <c r="E17" s="815"/>
      <c r="F17" s="815"/>
      <c r="G17" s="815"/>
      <c r="H17" s="815"/>
      <c r="I17" s="815"/>
      <c r="J17" s="815"/>
      <c r="K17" s="815"/>
      <c r="L17" s="816"/>
    </row>
    <row r="18" spans="2:12" ht="45" x14ac:dyDescent="0.25">
      <c r="B18" s="242" t="s">
        <v>0</v>
      </c>
      <c r="C18" s="241" t="s">
        <v>129</v>
      </c>
      <c r="D18" s="241" t="s">
        <v>1</v>
      </c>
      <c r="E18" s="241" t="s">
        <v>2</v>
      </c>
      <c r="F18" s="241" t="s">
        <v>3</v>
      </c>
      <c r="G18" s="241" t="s">
        <v>93</v>
      </c>
      <c r="H18" s="241" t="s">
        <v>4</v>
      </c>
      <c r="I18" s="241" t="s">
        <v>92</v>
      </c>
      <c r="J18" s="241" t="s">
        <v>5</v>
      </c>
      <c r="K18" s="241" t="s">
        <v>47</v>
      </c>
      <c r="L18" s="482" t="s">
        <v>136</v>
      </c>
    </row>
    <row r="19" spans="2:12" ht="20.100000000000001" customHeight="1" x14ac:dyDescent="0.25">
      <c r="B19" s="196"/>
      <c r="C19" s="232"/>
      <c r="D19" s="233"/>
      <c r="E19" s="232"/>
      <c r="F19" s="233"/>
      <c r="G19" s="552"/>
      <c r="H19" s="34"/>
      <c r="I19" s="34"/>
      <c r="J19" s="234"/>
      <c r="K19" s="232" t="str">
        <f>IF(AND(J19&gt;=Divisórias!$C$40,J19&lt;=Divisórias!$D$40),"1º Trimestre",IF(AND(J19&gt;=Divisórias!$C$40,J19&lt;=Divisórias!$D$41),"2º Trimestre",IF(AND(J19&gt;=Divisórias!$C$42,J19&lt;=Divisórias!$D$42),"3º Trimestre",IF(AND(J19&gt;=Divisórias!$C$43,J19&lt;=Divisórias!$D$43),"4º Trimestre","-"))))</f>
        <v>-</v>
      </c>
      <c r="L19" s="436"/>
    </row>
    <row r="20" spans="2:12" ht="20.100000000000001" customHeight="1" x14ac:dyDescent="0.25">
      <c r="B20" s="196"/>
      <c r="C20" s="232"/>
      <c r="D20" s="233"/>
      <c r="E20" s="232"/>
      <c r="F20" s="233"/>
      <c r="G20" s="552"/>
      <c r="H20" s="34"/>
      <c r="I20" s="34"/>
      <c r="J20" s="234"/>
      <c r="K20" s="232" t="str">
        <f>IF(AND(J20&gt;=Divisórias!$C$40,J20&lt;=Divisórias!$D$40),"1º Trimestre",IF(AND(J20&gt;=Divisórias!$C$40,J20&lt;=Divisórias!$D$41),"2º Trimestre",IF(AND(J20&gt;=Divisórias!$C$42,J20&lt;=Divisórias!$D$42),"3º Trimestre",IF(AND(J20&gt;=Divisórias!$C$43,J20&lt;=Divisórias!$D$43),"4º Trimestre","-"))))</f>
        <v>-</v>
      </c>
      <c r="L20" s="436"/>
    </row>
    <row r="21" spans="2:12" ht="20.100000000000001" customHeight="1" x14ac:dyDescent="0.25">
      <c r="B21" s="196"/>
      <c r="C21" s="232"/>
      <c r="D21" s="233"/>
      <c r="E21" s="232"/>
      <c r="F21" s="233"/>
      <c r="G21" s="552"/>
      <c r="H21" s="34"/>
      <c r="I21" s="34"/>
      <c r="J21" s="234"/>
      <c r="K21" s="232" t="str">
        <f>IF(AND(J21&gt;=Divisórias!$C$40,J21&lt;=Divisórias!$D$40),"1º Trimestre",IF(AND(J21&gt;=Divisórias!$C$40,J21&lt;=Divisórias!$D$41),"2º Trimestre",IF(AND(J21&gt;=Divisórias!$C$42,J21&lt;=Divisórias!$D$42),"3º Trimestre",IF(AND(J21&gt;=Divisórias!$C$43,J21&lt;=Divisórias!$D$43),"4º Trimestre","-"))))</f>
        <v>-</v>
      </c>
      <c r="L21" s="436"/>
    </row>
    <row r="22" spans="2:12" ht="20.100000000000001" customHeight="1" x14ac:dyDescent="0.25">
      <c r="B22" s="196"/>
      <c r="C22" s="232"/>
      <c r="D22" s="233"/>
      <c r="E22" s="232"/>
      <c r="F22" s="233"/>
      <c r="G22" s="552"/>
      <c r="H22" s="34"/>
      <c r="I22" s="34"/>
      <c r="J22" s="234"/>
      <c r="K22" s="232" t="str">
        <f>IF(AND(J22&gt;=Divisórias!$C$40,J22&lt;=Divisórias!$D$40),"1º Trimestre",IF(AND(J22&gt;=Divisórias!$C$40,J22&lt;=Divisórias!$D$41),"2º Trimestre",IF(AND(J22&gt;=Divisórias!$C$42,J22&lt;=Divisórias!$D$42),"3º Trimestre",IF(AND(J22&gt;=Divisórias!$C$43,J22&lt;=Divisórias!$D$43),"4º Trimestre","-"))))</f>
        <v>-</v>
      </c>
      <c r="L22" s="436"/>
    </row>
    <row r="23" spans="2:12" ht="20.100000000000001" customHeight="1" thickBot="1" x14ac:dyDescent="0.3">
      <c r="B23" s="189"/>
      <c r="C23" s="190"/>
      <c r="D23" s="192"/>
      <c r="E23" s="190"/>
      <c r="F23" s="192"/>
      <c r="G23" s="192"/>
      <c r="H23" s="28"/>
      <c r="I23" s="28"/>
      <c r="J23" s="167"/>
      <c r="K23" s="190" t="str">
        <f>IF(AND(J23&gt;=Divisórias!$C$40,J23&lt;=Divisórias!$D$40),"1º Trimestre",IF(AND(J23&gt;=Divisórias!$C$40,J23&lt;=Divisórias!$D$41),"2º Trimestre",IF(AND(J23&gt;=Divisórias!$C$42,J23&lt;=Divisórias!$D$42),"3º Trimestre",IF(AND(J23&gt;=Divisórias!$C$43,J23&lt;=Divisórias!$D$43),"4º Trimestre","-"))))</f>
        <v>-</v>
      </c>
      <c r="L23" s="26"/>
    </row>
    <row r="24" spans="2:12" ht="33.75" x14ac:dyDescent="0.25">
      <c r="B24" s="814" t="s">
        <v>107</v>
      </c>
      <c r="C24" s="815"/>
      <c r="D24" s="815"/>
      <c r="E24" s="815"/>
      <c r="F24" s="815"/>
      <c r="G24" s="815"/>
      <c r="H24" s="815"/>
      <c r="I24" s="815"/>
      <c r="J24" s="815"/>
      <c r="K24" s="815"/>
      <c r="L24" s="816"/>
    </row>
    <row r="25" spans="2:12" ht="45" x14ac:dyDescent="0.25">
      <c r="B25" s="242" t="s">
        <v>0</v>
      </c>
      <c r="C25" s="241" t="s">
        <v>129</v>
      </c>
      <c r="D25" s="241" t="s">
        <v>1</v>
      </c>
      <c r="E25" s="241" t="s">
        <v>2</v>
      </c>
      <c r="F25" s="241" t="s">
        <v>3</v>
      </c>
      <c r="G25" s="241" t="s">
        <v>93</v>
      </c>
      <c r="H25" s="241" t="s">
        <v>4</v>
      </c>
      <c r="I25" s="241" t="s">
        <v>92</v>
      </c>
      <c r="J25" s="241" t="s">
        <v>5</v>
      </c>
      <c r="K25" s="241" t="s">
        <v>47</v>
      </c>
      <c r="L25" s="482" t="s">
        <v>136</v>
      </c>
    </row>
    <row r="26" spans="2:12" ht="20.100000000000001" customHeight="1" x14ac:dyDescent="0.25">
      <c r="B26" s="67"/>
      <c r="C26" s="197"/>
      <c r="D26" s="138"/>
      <c r="E26" s="197"/>
      <c r="F26" s="138"/>
      <c r="G26" s="138"/>
      <c r="H26" s="123"/>
      <c r="I26" s="123"/>
      <c r="J26" s="198"/>
      <c r="K26" s="197" t="str">
        <f>IF(AND(J26&gt;=Divisórias!$C$40,J26&lt;=Divisórias!$D$40),"1º Trimestre",IF(AND(J26&gt;=Divisórias!$C$40,J26&lt;=Divisórias!$D$41),"2º Trimestre",IF(AND(J26&gt;=Divisórias!$C$42,J26&lt;=Divisórias!$D$42),"3º Trimestre",IF(AND(J26&gt;=Divisórias!$C$43,J26&lt;=Divisórias!$D$43),"4º Trimestre","-"))))</f>
        <v>-</v>
      </c>
      <c r="L26" s="239"/>
    </row>
    <row r="27" spans="2:12" ht="20.100000000000001" customHeight="1" x14ac:dyDescent="0.25">
      <c r="B27" s="67"/>
      <c r="C27" s="197"/>
      <c r="D27" s="138"/>
      <c r="E27" s="197"/>
      <c r="F27" s="138"/>
      <c r="G27" s="138"/>
      <c r="H27" s="123"/>
      <c r="I27" s="123"/>
      <c r="J27" s="198"/>
      <c r="K27" s="197" t="str">
        <f>IF(AND(J27&gt;=Divisórias!$C$40,J27&lt;=Divisórias!$D$40),"1º Trimestre",IF(AND(J27&gt;=Divisórias!$C$40,J27&lt;=Divisórias!$D$41),"2º Trimestre",IF(AND(J27&gt;=Divisórias!$C$42,J27&lt;=Divisórias!$D$42),"3º Trimestre",IF(AND(J27&gt;=Divisórias!$C$43,J27&lt;=Divisórias!$D$43),"4º Trimestre","-"))))</f>
        <v>-</v>
      </c>
      <c r="L27" s="239"/>
    </row>
    <row r="28" spans="2:12" ht="20.100000000000001" customHeight="1" x14ac:dyDescent="0.25">
      <c r="B28" s="67"/>
      <c r="C28" s="197"/>
      <c r="D28" s="138"/>
      <c r="E28" s="197"/>
      <c r="F28" s="138"/>
      <c r="G28" s="138"/>
      <c r="H28" s="123"/>
      <c r="I28" s="123"/>
      <c r="J28" s="198"/>
      <c r="K28" s="197" t="str">
        <f>IF(AND(J28&gt;=Divisórias!$C$40,J28&lt;=Divisórias!$D$40),"1º Trimestre",IF(AND(J28&gt;=Divisórias!$C$40,J28&lt;=Divisórias!$D$41),"2º Trimestre",IF(AND(J28&gt;=Divisórias!$C$42,J28&lt;=Divisórias!$D$42),"3º Trimestre",IF(AND(J28&gt;=Divisórias!$C$43,J28&lt;=Divisórias!$D$43),"4º Trimestre","-"))))</f>
        <v>-</v>
      </c>
      <c r="L28" s="239"/>
    </row>
    <row r="29" spans="2:12" ht="20.100000000000001" customHeight="1" x14ac:dyDescent="0.25">
      <c r="B29" s="67"/>
      <c r="C29" s="197"/>
      <c r="D29" s="138"/>
      <c r="E29" s="197"/>
      <c r="F29" s="138"/>
      <c r="G29" s="138"/>
      <c r="H29" s="123"/>
      <c r="I29" s="123"/>
      <c r="J29" s="198"/>
      <c r="K29" s="197" t="str">
        <f>IF(AND(J29&gt;=Divisórias!$C$40,J29&lt;=Divisórias!$D$40),"1º Trimestre",IF(AND(J29&gt;=Divisórias!$C$40,J29&lt;=Divisórias!$D$41),"2º Trimestre",IF(AND(J29&gt;=Divisórias!$C$42,J29&lt;=Divisórias!$D$42),"3º Trimestre",IF(AND(J29&gt;=Divisórias!$C$43,J29&lt;=Divisórias!$D$43),"4º Trimestre","-"))))</f>
        <v>-</v>
      </c>
      <c r="L29" s="239"/>
    </row>
    <row r="30" spans="2:12" ht="20.100000000000001" customHeight="1" thickBot="1" x14ac:dyDescent="0.3">
      <c r="B30" s="19"/>
      <c r="C30" s="208"/>
      <c r="D30" s="129"/>
      <c r="E30" s="208"/>
      <c r="F30" s="129"/>
      <c r="G30" s="129"/>
      <c r="H30" s="125"/>
      <c r="I30" s="125"/>
      <c r="J30" s="180"/>
      <c r="K30" s="208" t="str">
        <f>IF(AND(J30&gt;=Divisórias!$C$40,J30&lt;=Divisórias!$D$40),"1º Trimestre",IF(AND(J30&gt;=Divisórias!$C$40,J30&lt;=Divisórias!$D$41),"2º Trimestre",IF(AND(J30&gt;=Divisórias!$C$42,J30&lt;=Divisórias!$D$42),"3º Trimestre",IF(AND(J30&gt;=Divisórias!$C$43,J30&lt;=Divisórias!$D$43),"4º Trimestre","-"))))</f>
        <v>-</v>
      </c>
      <c r="L30" s="221"/>
    </row>
    <row r="31" spans="2:12" ht="33.75" x14ac:dyDescent="0.25">
      <c r="B31" s="814" t="s">
        <v>81</v>
      </c>
      <c r="C31" s="815"/>
      <c r="D31" s="815"/>
      <c r="E31" s="815"/>
      <c r="F31" s="815"/>
      <c r="G31" s="815"/>
      <c r="H31" s="815"/>
      <c r="I31" s="815"/>
      <c r="J31" s="815"/>
      <c r="K31" s="815"/>
      <c r="L31" s="816"/>
    </row>
    <row r="32" spans="2:12" ht="45" x14ac:dyDescent="0.25">
      <c r="B32" s="242" t="s">
        <v>0</v>
      </c>
      <c r="C32" s="241" t="s">
        <v>129</v>
      </c>
      <c r="D32" s="241" t="s">
        <v>1</v>
      </c>
      <c r="E32" s="241" t="s">
        <v>2</v>
      </c>
      <c r="F32" s="241" t="s">
        <v>3</v>
      </c>
      <c r="G32" s="241" t="s">
        <v>93</v>
      </c>
      <c r="H32" s="241" t="s">
        <v>4</v>
      </c>
      <c r="I32" s="241" t="s">
        <v>92</v>
      </c>
      <c r="J32" s="241" t="s">
        <v>5</v>
      </c>
      <c r="K32" s="241" t="s">
        <v>47</v>
      </c>
      <c r="L32" s="482" t="s">
        <v>136</v>
      </c>
    </row>
    <row r="33" spans="2:12" ht="20.100000000000001" customHeight="1" x14ac:dyDescent="0.25">
      <c r="B33" s="196"/>
      <c r="C33" s="232"/>
      <c r="D33" s="233"/>
      <c r="E33" s="232"/>
      <c r="F33" s="233"/>
      <c r="G33" s="552"/>
      <c r="H33" s="34"/>
      <c r="I33" s="34"/>
      <c r="J33" s="234"/>
      <c r="K33" s="232" t="str">
        <f>IF(AND(J33&gt;=Divisórias!$C$40,J33&lt;=Divisórias!$D$40),"1º Trimestre",IF(AND(J33&gt;=Divisórias!$C$40,J33&lt;=Divisórias!$D$41),"2º Trimestre",IF(AND(J33&gt;=Divisórias!$C$42,J33&lt;=Divisórias!$D$42),"3º Trimestre",IF(AND(J33&gt;=Divisórias!$C$43,J33&lt;=Divisórias!$D$43),"4º Trimestre","-"))))</f>
        <v>-</v>
      </c>
      <c r="L33" s="436"/>
    </row>
    <row r="34" spans="2:12" ht="20.100000000000001" customHeight="1" x14ac:dyDescent="0.25">
      <c r="B34" s="196"/>
      <c r="C34" s="232"/>
      <c r="D34" s="233"/>
      <c r="E34" s="232"/>
      <c r="F34" s="233"/>
      <c r="G34" s="552"/>
      <c r="H34" s="34"/>
      <c r="I34" s="34"/>
      <c r="J34" s="234"/>
      <c r="K34" s="232" t="str">
        <f>IF(AND(J34&gt;=Divisórias!$C$40,J34&lt;=Divisórias!$D$40),"1º Trimestre",IF(AND(J34&gt;=Divisórias!$C$40,J34&lt;=Divisórias!$D$41),"2º Trimestre",IF(AND(J34&gt;=Divisórias!$C$42,J34&lt;=Divisórias!$D$42),"3º Trimestre",IF(AND(J34&gt;=Divisórias!$C$43,J34&lt;=Divisórias!$D$43),"4º Trimestre","-"))))</f>
        <v>-</v>
      </c>
      <c r="L34" s="436"/>
    </row>
    <row r="35" spans="2:12" ht="20.100000000000001" customHeight="1" x14ac:dyDescent="0.25">
      <c r="B35" s="196"/>
      <c r="C35" s="232"/>
      <c r="D35" s="233"/>
      <c r="E35" s="232"/>
      <c r="F35" s="233"/>
      <c r="G35" s="552"/>
      <c r="H35" s="34"/>
      <c r="I35" s="34"/>
      <c r="J35" s="234"/>
      <c r="K35" s="232" t="str">
        <f>IF(AND(J35&gt;=Divisórias!$C$40,J35&lt;=Divisórias!$D$40),"1º Trimestre",IF(AND(J35&gt;=Divisórias!$C$40,J35&lt;=Divisórias!$D$41),"2º Trimestre",IF(AND(J35&gt;=Divisórias!$C$42,J35&lt;=Divisórias!$D$42),"3º Trimestre",IF(AND(J35&gt;=Divisórias!$C$43,J35&lt;=Divisórias!$D$43),"4º Trimestre","-"))))</f>
        <v>-</v>
      </c>
      <c r="L35" s="436"/>
    </row>
    <row r="36" spans="2:12" ht="20.100000000000001" customHeight="1" x14ac:dyDescent="0.25">
      <c r="B36" s="196"/>
      <c r="C36" s="232"/>
      <c r="D36" s="233"/>
      <c r="E36" s="232"/>
      <c r="F36" s="233"/>
      <c r="G36" s="552"/>
      <c r="H36" s="34"/>
      <c r="I36" s="34"/>
      <c r="J36" s="234"/>
      <c r="K36" s="232" t="str">
        <f>IF(AND(J36&gt;=Divisórias!$C$40,J36&lt;=Divisórias!$D$40),"1º Trimestre",IF(AND(J36&gt;=Divisórias!$C$40,J36&lt;=Divisórias!$D$41),"2º Trimestre",IF(AND(J36&gt;=Divisórias!$C$42,J36&lt;=Divisórias!$D$42),"3º Trimestre",IF(AND(J36&gt;=Divisórias!$C$43,J36&lt;=Divisórias!$D$43),"4º Trimestre","-"))))</f>
        <v>-</v>
      </c>
      <c r="L36" s="436"/>
    </row>
    <row r="37" spans="2:12" ht="20.100000000000001" customHeight="1" thickBot="1" x14ac:dyDescent="0.3">
      <c r="B37" s="189"/>
      <c r="C37" s="190"/>
      <c r="D37" s="192"/>
      <c r="E37" s="190"/>
      <c r="F37" s="192"/>
      <c r="G37" s="192"/>
      <c r="H37" s="28"/>
      <c r="I37" s="28"/>
      <c r="J37" s="167"/>
      <c r="K37" s="190" t="str">
        <f>IF(AND(J37&gt;=Divisórias!$C$40,J37&lt;=Divisórias!$D$40),"1º Trimestre",IF(AND(J37&gt;=Divisórias!$C$40,J37&lt;=Divisórias!$D$41),"2º Trimestre",IF(AND(J37&gt;=Divisórias!$C$42,J37&lt;=Divisórias!$D$42),"3º Trimestre",IF(AND(J37&gt;=Divisórias!$C$43,J37&lt;=Divisórias!$D$43),"4º Trimestre","-"))))</f>
        <v>-</v>
      </c>
      <c r="L37" s="26"/>
    </row>
    <row r="38" spans="2:12" ht="19.5" thickBot="1" x14ac:dyDescent="0.3">
      <c r="B38" s="406"/>
      <c r="H38" s="446">
        <f>SUM(H5:H37)</f>
        <v>0</v>
      </c>
      <c r="I38" s="446">
        <f>SUM(I5:I37)</f>
        <v>0</v>
      </c>
    </row>
    <row r="39" spans="2:12" ht="16.5" thickBot="1" x14ac:dyDescent="0.3">
      <c r="B39" s="86"/>
      <c r="C39" s="85" t="s">
        <v>45</v>
      </c>
      <c r="D39" s="81" t="s">
        <v>46</v>
      </c>
    </row>
    <row r="40" spans="2:12" ht="15.75" x14ac:dyDescent="0.25">
      <c r="B40" s="88" t="s">
        <v>41</v>
      </c>
      <c r="C40" s="82">
        <v>45292</v>
      </c>
      <c r="D40" s="79">
        <v>45382</v>
      </c>
    </row>
    <row r="41" spans="2:12" ht="15.75" x14ac:dyDescent="0.25">
      <c r="B41" s="88" t="s">
        <v>42</v>
      </c>
      <c r="C41" s="83">
        <v>45383</v>
      </c>
      <c r="D41" s="77">
        <v>45473</v>
      </c>
    </row>
    <row r="42" spans="2:12" ht="15.75" x14ac:dyDescent="0.25">
      <c r="B42" s="88" t="s">
        <v>43</v>
      </c>
      <c r="C42" s="83">
        <v>45474</v>
      </c>
      <c r="D42" s="77">
        <v>45565</v>
      </c>
    </row>
    <row r="43" spans="2:12" ht="16.5" thickBot="1" x14ac:dyDescent="0.3">
      <c r="B43" s="89" t="s">
        <v>44</v>
      </c>
      <c r="C43" s="84">
        <v>45566</v>
      </c>
      <c r="D43" s="78">
        <v>45657</v>
      </c>
    </row>
  </sheetData>
  <sheetProtection selectLockedCells="1"/>
  <mergeCells count="6">
    <mergeCell ref="B31:L31"/>
    <mergeCell ref="B2:L2"/>
    <mergeCell ref="B3:L3"/>
    <mergeCell ref="B10:L10"/>
    <mergeCell ref="B17:L17"/>
    <mergeCell ref="B24:L24"/>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8"/>
  <sheetViews>
    <sheetView showGridLines="0" zoomScale="80" zoomScaleNormal="80" workbookViewId="0">
      <selection activeCell="G16" sqref="G16"/>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7" width="20.7109375" style="5" customWidth="1"/>
    <col min="8" max="9" width="25.7109375" style="5" customWidth="1"/>
    <col min="10" max="10" width="25.7109375" style="17" customWidth="1"/>
    <col min="11" max="11" width="20.7109375" style="5" customWidth="1"/>
    <col min="12" max="12" width="13.7109375" style="5" customWidth="1"/>
    <col min="13" max="13" width="12.5703125" style="5" bestFit="1" customWidth="1"/>
    <col min="14" max="15" width="12.42578125" style="5" bestFit="1" customWidth="1"/>
    <col min="16" max="16384" width="9.140625" style="5"/>
  </cols>
  <sheetData>
    <row r="1" spans="2:12" ht="20.100000000000001" customHeight="1" thickBot="1" x14ac:dyDescent="0.3">
      <c r="B1" s="405" t="s">
        <v>109</v>
      </c>
      <c r="C1" s="545" t="s">
        <v>110</v>
      </c>
    </row>
    <row r="2" spans="2:12" ht="35.25" customHeight="1" thickBot="1" x14ac:dyDescent="0.3">
      <c r="B2" s="811" t="s">
        <v>14</v>
      </c>
      <c r="C2" s="812"/>
      <c r="D2" s="812"/>
      <c r="E2" s="812"/>
      <c r="F2" s="812"/>
      <c r="G2" s="812"/>
      <c r="H2" s="812"/>
      <c r="I2" s="812"/>
      <c r="J2" s="812"/>
      <c r="K2" s="812"/>
      <c r="L2" s="813"/>
    </row>
    <row r="3" spans="2:12" ht="35.25" customHeight="1" x14ac:dyDescent="0.25">
      <c r="B3" s="814" t="s">
        <v>104</v>
      </c>
      <c r="C3" s="815"/>
      <c r="D3" s="815"/>
      <c r="E3" s="815"/>
      <c r="F3" s="815"/>
      <c r="G3" s="815"/>
      <c r="H3" s="815"/>
      <c r="I3" s="815"/>
      <c r="J3" s="815"/>
      <c r="K3" s="815"/>
      <c r="L3" s="816"/>
    </row>
    <row r="4" spans="2:12" ht="45" x14ac:dyDescent="0.25">
      <c r="B4" s="242" t="s">
        <v>0</v>
      </c>
      <c r="C4" s="241" t="s">
        <v>129</v>
      </c>
      <c r="D4" s="241" t="s">
        <v>1</v>
      </c>
      <c r="E4" s="241" t="s">
        <v>2</v>
      </c>
      <c r="F4" s="241" t="s">
        <v>3</v>
      </c>
      <c r="G4" s="241" t="s">
        <v>93</v>
      </c>
      <c r="H4" s="241" t="s">
        <v>4</v>
      </c>
      <c r="I4" s="241" t="s">
        <v>92</v>
      </c>
      <c r="J4" s="241" t="s">
        <v>5</v>
      </c>
      <c r="K4" s="241" t="s">
        <v>47</v>
      </c>
      <c r="L4" s="482" t="s">
        <v>136</v>
      </c>
    </row>
    <row r="5" spans="2:12" ht="135" x14ac:dyDescent="0.25">
      <c r="B5" s="196" t="s">
        <v>132</v>
      </c>
      <c r="C5" s="232">
        <v>304798</v>
      </c>
      <c r="D5" s="233" t="s">
        <v>693</v>
      </c>
      <c r="E5" s="232" t="s">
        <v>114</v>
      </c>
      <c r="F5" s="233" t="s">
        <v>694</v>
      </c>
      <c r="G5" s="552">
        <v>3955</v>
      </c>
      <c r="H5" s="34">
        <v>76500</v>
      </c>
      <c r="I5" s="34"/>
      <c r="J5" s="24">
        <v>45689</v>
      </c>
      <c r="K5" s="232">
        <v>1</v>
      </c>
      <c r="L5" s="436" t="s">
        <v>850</v>
      </c>
    </row>
    <row r="6" spans="2:12" x14ac:dyDescent="0.25">
      <c r="B6" s="640"/>
      <c r="C6" s="639"/>
      <c r="D6" s="640"/>
      <c r="E6" s="639"/>
      <c r="F6" s="640"/>
      <c r="G6" s="640"/>
      <c r="H6" s="654"/>
      <c r="I6" s="655"/>
      <c r="J6" s="641"/>
      <c r="K6" s="639"/>
      <c r="L6" s="639"/>
    </row>
    <row r="7" spans="2:12" ht="30" customHeight="1" x14ac:dyDescent="0.25">
      <c r="B7" s="22"/>
      <c r="C7" s="664"/>
      <c r="D7" s="640"/>
      <c r="E7" s="639"/>
      <c r="F7" s="22"/>
      <c r="G7" s="640"/>
      <c r="H7" s="678"/>
      <c r="I7" s="655"/>
      <c r="J7" s="666"/>
      <c r="K7" s="664"/>
      <c r="L7" s="639"/>
    </row>
    <row r="8" spans="2:12" ht="30" customHeight="1" x14ac:dyDescent="0.25">
      <c r="B8" s="22"/>
      <c r="C8" s="664"/>
      <c r="D8" s="640"/>
      <c r="E8" s="639"/>
      <c r="F8" s="22"/>
      <c r="G8" s="640"/>
      <c r="H8" s="678"/>
      <c r="I8" s="655"/>
      <c r="J8" s="666"/>
      <c r="K8" s="664"/>
      <c r="L8" s="639"/>
    </row>
    <row r="9" spans="2:12" ht="30" customHeight="1" x14ac:dyDescent="0.25">
      <c r="B9" s="22"/>
      <c r="C9" s="664"/>
      <c r="D9" s="640"/>
      <c r="E9" s="639"/>
      <c r="F9" s="22"/>
      <c r="G9" s="640"/>
      <c r="H9" s="678"/>
      <c r="I9" s="655"/>
      <c r="J9" s="666"/>
      <c r="K9" s="664"/>
      <c r="L9" s="639"/>
    </row>
    <row r="10" spans="2:12" ht="20.100000000000001" customHeight="1" x14ac:dyDescent="0.25">
      <c r="B10" s="196"/>
      <c r="C10" s="232"/>
      <c r="D10" s="233"/>
      <c r="E10" s="232"/>
      <c r="F10" s="233"/>
      <c r="G10" s="552"/>
      <c r="H10" s="34"/>
      <c r="I10" s="41"/>
      <c r="J10" s="234"/>
      <c r="K10" s="232" t="str">
        <f>IF(AND(J10&gt;=$C$42,J10&lt;=$D$42),"1º Trimestre",IF(AND(J10&gt;=$C$43,J10&lt;=$D$43),"2º Trimestre",IF(AND(J10&gt;=$C$44,J10&lt;=$D$44),"3º Trimestre",IF(AND(J10&gt;=$C$45,J10&lt;=$D$45),"4º Trimestre","-"))))</f>
        <v>-</v>
      </c>
      <c r="L10" s="436"/>
    </row>
    <row r="11" spans="2:12" ht="20.100000000000001" customHeight="1" thickBot="1" x14ac:dyDescent="0.3">
      <c r="B11" s="189"/>
      <c r="C11" s="190"/>
      <c r="D11" s="192"/>
      <c r="E11" s="190"/>
      <c r="F11" s="192"/>
      <c r="G11" s="192"/>
      <c r="H11" s="28"/>
      <c r="I11" s="42"/>
      <c r="J11" s="167"/>
      <c r="K11" s="190" t="str">
        <f>IF(AND(J11&gt;=$C$42,J11&lt;=$D$42),"1º Trimestre",IF(AND(J11&gt;=$C$43,J11&lt;=$D$43),"2º Trimestre",IF(AND(J11&gt;=$C$44,J11&lt;=$D$44),"3º Trimestre",IF(AND(J11&gt;=$C$45,J11&lt;=$D$45),"4º Trimestre","-"))))</f>
        <v>-</v>
      </c>
      <c r="L11" s="26"/>
    </row>
    <row r="12" spans="2:12" ht="33.75" x14ac:dyDescent="0.25">
      <c r="B12" s="814" t="s">
        <v>105</v>
      </c>
      <c r="C12" s="815"/>
      <c r="D12" s="815"/>
      <c r="E12" s="815"/>
      <c r="F12" s="815"/>
      <c r="G12" s="815"/>
      <c r="H12" s="815"/>
      <c r="I12" s="815"/>
      <c r="J12" s="815"/>
      <c r="K12" s="815"/>
      <c r="L12" s="816"/>
    </row>
    <row r="13" spans="2:12" ht="45" x14ac:dyDescent="0.25">
      <c r="B13" s="242" t="s">
        <v>0</v>
      </c>
      <c r="C13" s="241" t="s">
        <v>129</v>
      </c>
      <c r="D13" s="241" t="s">
        <v>1</v>
      </c>
      <c r="E13" s="241" t="s">
        <v>2</v>
      </c>
      <c r="F13" s="241" t="s">
        <v>3</v>
      </c>
      <c r="G13" s="241" t="s">
        <v>93</v>
      </c>
      <c r="H13" s="241" t="s">
        <v>4</v>
      </c>
      <c r="I13" s="241" t="s">
        <v>92</v>
      </c>
      <c r="J13" s="241" t="s">
        <v>5</v>
      </c>
      <c r="K13" s="241" t="s">
        <v>47</v>
      </c>
      <c r="L13" s="482" t="s">
        <v>136</v>
      </c>
    </row>
    <row r="14" spans="2:12" ht="20.100000000000001" customHeight="1" x14ac:dyDescent="0.25">
      <c r="B14" s="229" t="s">
        <v>130</v>
      </c>
      <c r="C14" s="643">
        <v>318566</v>
      </c>
      <c r="D14" s="230" t="s">
        <v>661</v>
      </c>
      <c r="E14" s="228" t="s">
        <v>114</v>
      </c>
      <c r="F14" s="230" t="s">
        <v>662</v>
      </c>
      <c r="G14" s="553">
        <v>3955</v>
      </c>
      <c r="H14" s="120">
        <v>12837</v>
      </c>
      <c r="I14" s="162"/>
      <c r="J14" s="227">
        <v>45838</v>
      </c>
      <c r="K14" s="197">
        <v>2</v>
      </c>
      <c r="L14" s="239" t="s">
        <v>850</v>
      </c>
    </row>
    <row r="15" spans="2:12" ht="20.100000000000001" customHeight="1" x14ac:dyDescent="0.25">
      <c r="B15" s="229" t="s">
        <v>130</v>
      </c>
      <c r="C15" s="643">
        <v>318566</v>
      </c>
      <c r="D15" s="230" t="s">
        <v>663</v>
      </c>
      <c r="E15" s="228" t="s">
        <v>114</v>
      </c>
      <c r="F15" s="230" t="s">
        <v>662</v>
      </c>
      <c r="G15" s="553">
        <v>3955</v>
      </c>
      <c r="H15" s="120">
        <v>10890</v>
      </c>
      <c r="I15" s="162"/>
      <c r="J15" s="227">
        <v>45838</v>
      </c>
      <c r="K15" s="228">
        <v>2</v>
      </c>
      <c r="L15" s="239" t="s">
        <v>850</v>
      </c>
    </row>
    <row r="16" spans="2:12" ht="20.100000000000001" customHeight="1" x14ac:dyDescent="0.25">
      <c r="B16" s="229" t="s">
        <v>132</v>
      </c>
      <c r="C16" s="228">
        <v>304809</v>
      </c>
      <c r="D16" s="230" t="s">
        <v>691</v>
      </c>
      <c r="E16" s="228" t="s">
        <v>114</v>
      </c>
      <c r="F16" s="230" t="s">
        <v>692</v>
      </c>
      <c r="G16" s="553">
        <v>3955</v>
      </c>
      <c r="H16" s="120">
        <v>292021</v>
      </c>
      <c r="I16" s="162"/>
      <c r="J16" s="227">
        <v>45809</v>
      </c>
      <c r="K16" s="228">
        <v>2</v>
      </c>
      <c r="L16" s="239" t="s">
        <v>850</v>
      </c>
    </row>
    <row r="17" spans="2:12" ht="20.100000000000001" customHeight="1" x14ac:dyDescent="0.25">
      <c r="B17" s="229" t="s">
        <v>130</v>
      </c>
      <c r="C17" s="643">
        <v>318566</v>
      </c>
      <c r="D17" s="230" t="s">
        <v>664</v>
      </c>
      <c r="E17" s="228" t="s">
        <v>114</v>
      </c>
      <c r="F17" s="230" t="s">
        <v>662</v>
      </c>
      <c r="G17" s="553">
        <v>4004</v>
      </c>
      <c r="H17" s="120">
        <v>3300</v>
      </c>
      <c r="I17" s="162"/>
      <c r="J17" s="227">
        <v>45838</v>
      </c>
      <c r="K17" s="228">
        <v>2</v>
      </c>
      <c r="L17" s="239" t="s">
        <v>850</v>
      </c>
    </row>
    <row r="18" spans="2:12" ht="20.100000000000001" customHeight="1" thickBot="1" x14ac:dyDescent="0.3">
      <c r="B18" s="200"/>
      <c r="C18" s="201"/>
      <c r="D18" s="202"/>
      <c r="E18" s="201"/>
      <c r="F18" s="202"/>
      <c r="G18" s="555"/>
      <c r="H18" s="166"/>
      <c r="I18" s="447"/>
      <c r="J18" s="203"/>
      <c r="K18" s="201" t="str">
        <f>IF(AND(J18&gt;=$C$42,J18&lt;=$D$42),"1º Trimestre",IF(AND(J18&gt;=$C$43,J18&lt;=$D$43),"2º Trimestre",IF(AND(J18&gt;=$C$44,J18&lt;=$D$44),"3º Trimestre",IF(AND(J18&gt;=$C$45,J18&lt;=$D$45),"4º Trimestre","-"))))</f>
        <v>-</v>
      </c>
      <c r="L18" s="221"/>
    </row>
    <row r="19" spans="2:12" ht="33.75" x14ac:dyDescent="0.25">
      <c r="B19" s="814" t="s">
        <v>106</v>
      </c>
      <c r="C19" s="815"/>
      <c r="D19" s="815"/>
      <c r="E19" s="815"/>
      <c r="F19" s="815"/>
      <c r="G19" s="815"/>
      <c r="H19" s="815"/>
      <c r="I19" s="815"/>
      <c r="J19" s="815"/>
      <c r="K19" s="815"/>
      <c r="L19" s="816"/>
    </row>
    <row r="20" spans="2:12" ht="45" x14ac:dyDescent="0.25">
      <c r="B20" s="242" t="s">
        <v>0</v>
      </c>
      <c r="C20" s="241" t="s">
        <v>129</v>
      </c>
      <c r="D20" s="241" t="s">
        <v>1</v>
      </c>
      <c r="E20" s="241" t="s">
        <v>2</v>
      </c>
      <c r="F20" s="241" t="s">
        <v>3</v>
      </c>
      <c r="G20" s="241" t="s">
        <v>93</v>
      </c>
      <c r="H20" s="241" t="s">
        <v>4</v>
      </c>
      <c r="I20" s="241" t="s">
        <v>92</v>
      </c>
      <c r="J20" s="241" t="s">
        <v>5</v>
      </c>
      <c r="K20" s="241" t="s">
        <v>47</v>
      </c>
      <c r="L20" s="482" t="s">
        <v>136</v>
      </c>
    </row>
    <row r="21" spans="2:12" x14ac:dyDescent="0.25">
      <c r="B21" s="196"/>
      <c r="C21" s="232"/>
      <c r="D21" s="233"/>
      <c r="E21" s="232"/>
      <c r="F21" s="233"/>
      <c r="G21" s="552"/>
      <c r="H21" s="34"/>
      <c r="I21" s="41"/>
      <c r="J21" s="234"/>
      <c r="K21" s="232"/>
      <c r="L21" s="436"/>
    </row>
    <row r="22" spans="2:12" ht="20.100000000000001" customHeight="1" x14ac:dyDescent="0.25">
      <c r="B22" s="196"/>
      <c r="C22" s="232"/>
      <c r="D22" s="233"/>
      <c r="E22" s="232"/>
      <c r="F22" s="233"/>
      <c r="G22" s="552"/>
      <c r="H22" s="34"/>
      <c r="I22" s="41"/>
      <c r="J22" s="234"/>
      <c r="K22" s="232" t="str">
        <f>IF(AND(J22&gt;=$C$42,J22&lt;=$D$42),"1º Trimestre",IF(AND(J22&gt;=$C$43,J22&lt;=$D$43),"2º Trimestre",IF(AND(J22&gt;=$C$44,J22&lt;=$D$44),"3º Trimestre",IF(AND(J22&gt;=$C$45,J22&lt;=$D$45),"4º Trimestre","-"))))</f>
        <v>-</v>
      </c>
      <c r="L22" s="436"/>
    </row>
    <row r="23" spans="2:12" ht="20.100000000000001" customHeight="1" x14ac:dyDescent="0.25">
      <c r="B23" s="196"/>
      <c r="C23" s="232"/>
      <c r="D23" s="233"/>
      <c r="E23" s="232"/>
      <c r="F23" s="233"/>
      <c r="G23" s="552"/>
      <c r="H23" s="34"/>
      <c r="I23" s="41"/>
      <c r="J23" s="234"/>
      <c r="K23" s="232" t="str">
        <f>IF(AND(J23&gt;=$C$42,J23&lt;=$D$42),"1º Trimestre",IF(AND(J23&gt;=$C$43,J23&lt;=$D$43),"2º Trimestre",IF(AND(J23&gt;=$C$44,J23&lt;=$D$44),"3º Trimestre",IF(AND(J23&gt;=$C$45,J23&lt;=$D$45),"4º Trimestre","-"))))</f>
        <v>-</v>
      </c>
      <c r="L23" s="436"/>
    </row>
    <row r="24" spans="2:12" ht="20.100000000000001" customHeight="1" x14ac:dyDescent="0.25">
      <c r="B24" s="196"/>
      <c r="C24" s="232"/>
      <c r="D24" s="233"/>
      <c r="E24" s="232"/>
      <c r="F24" s="233"/>
      <c r="G24" s="552"/>
      <c r="H24" s="34"/>
      <c r="I24" s="41"/>
      <c r="J24" s="234"/>
      <c r="K24" s="232" t="str">
        <f>IF(AND(J24&gt;=$C$42,J24&lt;=$D$42),"1º Trimestre",IF(AND(J24&gt;=$C$43,J24&lt;=$D$43),"2º Trimestre",IF(AND(J24&gt;=$C$44,J24&lt;=$D$44),"3º Trimestre",IF(AND(J24&gt;=$C$45,J24&lt;=$D$45),"4º Trimestre","-"))))</f>
        <v>-</v>
      </c>
      <c r="L24" s="436"/>
    </row>
    <row r="25" spans="2:12" ht="20.100000000000001" customHeight="1" thickBot="1" x14ac:dyDescent="0.3">
      <c r="B25" s="189"/>
      <c r="C25" s="190"/>
      <c r="D25" s="192"/>
      <c r="E25" s="190"/>
      <c r="F25" s="192"/>
      <c r="G25" s="192"/>
      <c r="H25" s="28"/>
      <c r="I25" s="42"/>
      <c r="J25" s="167"/>
      <c r="K25" s="190" t="str">
        <f>IF(AND(J25&gt;=$C$42,J25&lt;=$D$42),"1º Trimestre",IF(AND(J25&gt;=$C$43,J25&lt;=$D$43),"2º Trimestre",IF(AND(J25&gt;=$C$44,J25&lt;=$D$44),"3º Trimestre",IF(AND(J25&gt;=$C$45,J25&lt;=$D$45),"4º Trimestre","-"))))</f>
        <v>-</v>
      </c>
      <c r="L25" s="26"/>
    </row>
    <row r="26" spans="2:12" ht="33.75" x14ac:dyDescent="0.25">
      <c r="B26" s="814" t="s">
        <v>107</v>
      </c>
      <c r="C26" s="815"/>
      <c r="D26" s="815"/>
      <c r="E26" s="815"/>
      <c r="F26" s="815"/>
      <c r="G26" s="815"/>
      <c r="H26" s="815"/>
      <c r="I26" s="815"/>
      <c r="J26" s="815"/>
      <c r="K26" s="815"/>
      <c r="L26" s="816"/>
    </row>
    <row r="27" spans="2:12" ht="45" x14ac:dyDescent="0.25">
      <c r="B27" s="242" t="s">
        <v>0</v>
      </c>
      <c r="C27" s="241" t="s">
        <v>129</v>
      </c>
      <c r="D27" s="241" t="s">
        <v>1</v>
      </c>
      <c r="E27" s="241" t="s">
        <v>2</v>
      </c>
      <c r="F27" s="241" t="s">
        <v>3</v>
      </c>
      <c r="G27" s="241" t="s">
        <v>93</v>
      </c>
      <c r="H27" s="241" t="s">
        <v>4</v>
      </c>
      <c r="I27" s="241" t="s">
        <v>92</v>
      </c>
      <c r="J27" s="241" t="s">
        <v>5</v>
      </c>
      <c r="K27" s="241" t="s">
        <v>47</v>
      </c>
      <c r="L27" s="482" t="s">
        <v>136</v>
      </c>
    </row>
    <row r="28" spans="2:12" ht="30" customHeight="1" x14ac:dyDescent="0.25">
      <c r="B28" s="679" t="s">
        <v>125</v>
      </c>
      <c r="C28" s="668">
        <v>292958</v>
      </c>
      <c r="D28" s="645" t="s">
        <v>565</v>
      </c>
      <c r="E28" s="643">
        <v>150</v>
      </c>
      <c r="F28" s="10" t="s">
        <v>566</v>
      </c>
      <c r="G28" s="645">
        <v>3101</v>
      </c>
      <c r="H28" s="650">
        <v>931.5</v>
      </c>
      <c r="I28" s="162"/>
      <c r="J28" s="644">
        <v>45961</v>
      </c>
      <c r="K28" s="647">
        <v>4</v>
      </c>
      <c r="L28" s="651" t="s">
        <v>850</v>
      </c>
    </row>
    <row r="29" spans="2:12" ht="30" customHeight="1" x14ac:dyDescent="0.25">
      <c r="B29" s="679" t="s">
        <v>125</v>
      </c>
      <c r="C29" s="668">
        <v>292925</v>
      </c>
      <c r="D29" s="645" t="s">
        <v>568</v>
      </c>
      <c r="E29" s="643">
        <v>8</v>
      </c>
      <c r="F29" s="10" t="s">
        <v>569</v>
      </c>
      <c r="G29" s="645">
        <v>3101</v>
      </c>
      <c r="H29" s="650">
        <v>2288</v>
      </c>
      <c r="I29" s="162"/>
      <c r="J29" s="644">
        <v>45989</v>
      </c>
      <c r="K29" s="647">
        <v>4</v>
      </c>
      <c r="L29" s="651" t="s">
        <v>850</v>
      </c>
    </row>
    <row r="30" spans="2:12" ht="30" customHeight="1" x14ac:dyDescent="0.25">
      <c r="B30" s="679" t="s">
        <v>665</v>
      </c>
      <c r="C30" s="668">
        <v>303606</v>
      </c>
      <c r="D30" s="645" t="s">
        <v>666</v>
      </c>
      <c r="E30" s="643" t="s">
        <v>114</v>
      </c>
      <c r="F30" s="10" t="s">
        <v>667</v>
      </c>
      <c r="G30" s="645">
        <v>3955</v>
      </c>
      <c r="H30" s="650">
        <v>47500</v>
      </c>
      <c r="I30" s="162"/>
      <c r="J30" s="644">
        <v>45961</v>
      </c>
      <c r="K30" s="647">
        <v>4</v>
      </c>
      <c r="L30" s="651" t="s">
        <v>850</v>
      </c>
    </row>
    <row r="31" spans="2:12" ht="20.100000000000001" customHeight="1" x14ac:dyDescent="0.25">
      <c r="B31" s="229" t="s">
        <v>665</v>
      </c>
      <c r="C31" s="228">
        <v>303606</v>
      </c>
      <c r="D31" s="230" t="s">
        <v>668</v>
      </c>
      <c r="E31" s="228" t="s">
        <v>114</v>
      </c>
      <c r="F31" s="230" t="s">
        <v>667</v>
      </c>
      <c r="G31" s="553" t="s">
        <v>788</v>
      </c>
      <c r="H31" s="120">
        <v>17000</v>
      </c>
      <c r="I31" s="162"/>
      <c r="J31" s="644">
        <v>45961</v>
      </c>
      <c r="K31" s="643">
        <v>4</v>
      </c>
      <c r="L31" s="239" t="s">
        <v>850</v>
      </c>
    </row>
    <row r="32" spans="2:12" ht="20.100000000000001" customHeight="1" thickBot="1" x14ac:dyDescent="0.3">
      <c r="B32" s="200"/>
      <c r="C32" s="201"/>
      <c r="D32" s="202"/>
      <c r="E32" s="201"/>
      <c r="F32" s="202"/>
      <c r="G32" s="555"/>
      <c r="H32" s="166"/>
      <c r="I32" s="447"/>
      <c r="J32" s="203"/>
      <c r="K32" s="201" t="str">
        <f>IF(AND(J32&gt;=$C$42,J32&lt;=$D$42),"1º Trimestre",IF(AND(J32&gt;=$C$43,J32&lt;=$D$43),"2º Trimestre",IF(AND(J32&gt;=$C$44,J32&lt;=$D$44),"3º Trimestre",IF(AND(J32&gt;=$C$45,J32&lt;=$D$45),"4º Trimestre","-"))))</f>
        <v>-</v>
      </c>
      <c r="L32" s="221"/>
    </row>
    <row r="33" spans="2:12" ht="33.75" x14ac:dyDescent="0.25">
      <c r="B33" s="814" t="s">
        <v>81</v>
      </c>
      <c r="C33" s="815"/>
      <c r="D33" s="815"/>
      <c r="E33" s="815"/>
      <c r="F33" s="815"/>
      <c r="G33" s="815"/>
      <c r="H33" s="815"/>
      <c r="I33" s="815"/>
      <c r="J33" s="815"/>
      <c r="K33" s="815"/>
      <c r="L33" s="816"/>
    </row>
    <row r="34" spans="2:12" ht="45" x14ac:dyDescent="0.25">
      <c r="B34" s="242" t="s">
        <v>0</v>
      </c>
      <c r="C34" s="241" t="s">
        <v>129</v>
      </c>
      <c r="D34" s="241" t="s">
        <v>1</v>
      </c>
      <c r="E34" s="241" t="s">
        <v>2</v>
      </c>
      <c r="F34" s="241" t="s">
        <v>3</v>
      </c>
      <c r="G34" s="241" t="s">
        <v>93</v>
      </c>
      <c r="H34" s="241" t="s">
        <v>4</v>
      </c>
      <c r="I34" s="241" t="s">
        <v>92</v>
      </c>
      <c r="J34" s="241" t="s">
        <v>5</v>
      </c>
      <c r="K34" s="241" t="s">
        <v>47</v>
      </c>
      <c r="L34" s="482" t="s">
        <v>136</v>
      </c>
    </row>
    <row r="35" spans="2:12" ht="20.100000000000001" customHeight="1" x14ac:dyDescent="0.25">
      <c r="B35" s="196"/>
      <c r="C35" s="232"/>
      <c r="D35" s="233"/>
      <c r="E35" s="232"/>
      <c r="F35" s="290"/>
      <c r="G35" s="290"/>
      <c r="H35" s="34"/>
      <c r="I35" s="34"/>
      <c r="J35" s="234"/>
      <c r="K35" s="232" t="str">
        <f>IF(AND(J35&gt;=$C$42,J35&lt;=$D$42),"1º Trimestre",IF(AND(J35&gt;=$C$43,J35&lt;=$D$43),"2º Trimestre",IF(AND(J35&gt;=$C$44,J35&lt;=$D$44),"3º Trimestre",IF(AND(J35&gt;=$C$45,J35&lt;=$D$45),"4º Trimestre","-"))))</f>
        <v>-</v>
      </c>
      <c r="L35" s="436"/>
    </row>
    <row r="36" spans="2:12" ht="20.100000000000001" customHeight="1" x14ac:dyDescent="0.25">
      <c r="B36" s="196"/>
      <c r="C36" s="232"/>
      <c r="D36" s="233"/>
      <c r="E36" s="233"/>
      <c r="F36" s="233"/>
      <c r="G36" s="552"/>
      <c r="H36" s="34"/>
      <c r="I36" s="34"/>
      <c r="J36" s="234"/>
      <c r="K36" s="232" t="str">
        <f>IF(AND(J36&gt;=$C$42,J36&lt;=$D$42),"1º Trimestre",IF(AND(J36&gt;=$C$43,J36&lt;=$D$43),"2º Trimestre",IF(AND(J36&gt;=$C$44,J36&lt;=$D$44),"3º Trimestre",IF(AND(J36&gt;=$C$45,J36&lt;=$D$45),"4º Trimestre","-"))))</f>
        <v>-</v>
      </c>
      <c r="L36" s="436"/>
    </row>
    <row r="37" spans="2:12" ht="20.100000000000001" customHeight="1" x14ac:dyDescent="0.25">
      <c r="B37" s="196"/>
      <c r="C37" s="232"/>
      <c r="D37" s="233"/>
      <c r="E37" s="232"/>
      <c r="F37" s="233"/>
      <c r="G37" s="552"/>
      <c r="H37" s="34"/>
      <c r="I37" s="34"/>
      <c r="J37" s="234"/>
      <c r="K37" s="232" t="str">
        <f>IF(AND(J37&gt;=$C$42,J37&lt;=$D$42),"1º Trimestre",IF(AND(J37&gt;=$C$43,J37&lt;=$D$43),"2º Trimestre",IF(AND(J37&gt;=$C$44,J37&lt;=$D$44),"3º Trimestre",IF(AND(J37&gt;=$C$45,J37&lt;=$D$45),"4º Trimestre","-"))))</f>
        <v>-</v>
      </c>
      <c r="L37" s="436"/>
    </row>
    <row r="38" spans="2:12" ht="20.100000000000001" customHeight="1" x14ac:dyDescent="0.25">
      <c r="B38" s="196"/>
      <c r="C38" s="232"/>
      <c r="D38" s="233"/>
      <c r="E38" s="232"/>
      <c r="F38" s="233"/>
      <c r="G38" s="552"/>
      <c r="H38" s="34"/>
      <c r="I38" s="34"/>
      <c r="J38" s="234"/>
      <c r="K38" s="232" t="str">
        <f>IF(AND(J38&gt;=$C$42,J38&lt;=$D$42),"1º Trimestre",IF(AND(J38&gt;=$C$43,J38&lt;=$D$43),"2º Trimestre",IF(AND(J38&gt;=$C$44,J38&lt;=$D$44),"3º Trimestre",IF(AND(J38&gt;=$C$45,J38&lt;=$D$45),"4º Trimestre","-"))))</f>
        <v>-</v>
      </c>
      <c r="L38" s="436"/>
    </row>
    <row r="39" spans="2:12" ht="20.100000000000001" customHeight="1" thickBot="1" x14ac:dyDescent="0.3">
      <c r="B39" s="189"/>
      <c r="C39" s="190"/>
      <c r="D39" s="192"/>
      <c r="E39" s="190"/>
      <c r="F39" s="192"/>
      <c r="G39" s="192"/>
      <c r="H39" s="28"/>
      <c r="I39" s="28"/>
      <c r="J39" s="167"/>
      <c r="K39" s="190" t="str">
        <f>IF(AND(J39&gt;=$C$42,J39&lt;=$D$42),"1º Trimestre",IF(AND(J39&gt;=$C$43,J39&lt;=$D$43),"2º Trimestre",IF(AND(J39&gt;=$C$44,J39&lt;=$D$44),"3º Trimestre",IF(AND(J39&gt;=$C$45,J39&lt;=$D$45),"4º Trimestre","-"))))</f>
        <v>-</v>
      </c>
      <c r="L39" s="26"/>
    </row>
    <row r="40" spans="2:12" ht="19.5" thickBot="1" x14ac:dyDescent="0.3">
      <c r="B40" s="406"/>
      <c r="H40" s="292">
        <f>SUM(H5:H39)</f>
        <v>463267.5</v>
      </c>
      <c r="I40" s="292">
        <f>SUM(I5:I39)</f>
        <v>0</v>
      </c>
    </row>
    <row r="41" spans="2:12" ht="16.5" thickBot="1" x14ac:dyDescent="0.3">
      <c r="B41" s="86"/>
      <c r="C41" s="80" t="s">
        <v>45</v>
      </c>
      <c r="D41" s="81" t="s">
        <v>46</v>
      </c>
    </row>
    <row r="42" spans="2:12" ht="15.75" x14ac:dyDescent="0.25">
      <c r="B42" s="91" t="s">
        <v>41</v>
      </c>
      <c r="C42" s="82">
        <v>45292</v>
      </c>
      <c r="D42" s="79">
        <v>45382</v>
      </c>
    </row>
    <row r="43" spans="2:12" ht="15.75" x14ac:dyDescent="0.25">
      <c r="B43" s="88" t="s">
        <v>42</v>
      </c>
      <c r="C43" s="83">
        <v>45383</v>
      </c>
      <c r="D43" s="77">
        <v>45473</v>
      </c>
    </row>
    <row r="44" spans="2:12" ht="15.75" x14ac:dyDescent="0.25">
      <c r="B44" s="88" t="s">
        <v>43</v>
      </c>
      <c r="C44" s="83">
        <v>45474</v>
      </c>
      <c r="D44" s="77">
        <v>45565</v>
      </c>
    </row>
    <row r="45" spans="2:12" ht="16.5" thickBot="1" x14ac:dyDescent="0.3">
      <c r="B45" s="89" t="s">
        <v>44</v>
      </c>
      <c r="C45" s="84">
        <v>45566</v>
      </c>
      <c r="D45" s="78">
        <v>45657</v>
      </c>
    </row>
    <row r="52" ht="12.75" customHeight="1" x14ac:dyDescent="0.25"/>
    <row r="75" spans="2:3" x14ac:dyDescent="0.25">
      <c r="B75" s="441"/>
      <c r="C75" s="441"/>
    </row>
    <row r="76" spans="2:3" x14ac:dyDescent="0.25">
      <c r="B76" s="197"/>
      <c r="C76" s="197"/>
    </row>
    <row r="77" spans="2:3" x14ac:dyDescent="0.25">
      <c r="B77" s="197"/>
      <c r="C77" s="197"/>
    </row>
    <row r="78" spans="2:3" x14ac:dyDescent="0.25">
      <c r="B78" s="197"/>
      <c r="C78" s="197"/>
    </row>
  </sheetData>
  <sheetProtection selectLockedCells="1"/>
  <sortState ref="B3:K7">
    <sortCondition ref="J3"/>
  </sortState>
  <mergeCells count="6">
    <mergeCell ref="B2:L2"/>
    <mergeCell ref="B33:L33"/>
    <mergeCell ref="B26:L26"/>
    <mergeCell ref="B19:L19"/>
    <mergeCell ref="B12:L12"/>
    <mergeCell ref="B3:L3"/>
  </mergeCells>
  <phoneticPr fontId="8" type="noConversion"/>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showGridLines="0" zoomScale="80" zoomScaleNormal="80" workbookViewId="0">
      <selection activeCell="D27" sqref="D27"/>
    </sheetView>
  </sheetViews>
  <sheetFormatPr defaultRowHeight="15" x14ac:dyDescent="0.25"/>
  <cols>
    <col min="1" max="1" width="3.7109375" style="435" customWidth="1"/>
    <col min="2" max="3" width="25.7109375" style="435" customWidth="1"/>
    <col min="4" max="4" width="60.7109375" style="435" customWidth="1"/>
    <col min="5" max="5" width="13.7109375" style="435" customWidth="1"/>
    <col min="6" max="6" width="70.7109375" style="435" customWidth="1"/>
    <col min="7" max="7" width="20.7109375" style="551" customWidth="1"/>
    <col min="8" max="9" width="25.7109375" style="435" customWidth="1"/>
    <col min="10" max="10" width="25.7109375" style="14" customWidth="1"/>
    <col min="11" max="11" width="20.7109375" style="435" customWidth="1"/>
    <col min="12" max="12" width="13.7109375" style="435" customWidth="1"/>
    <col min="13" max="16384" width="9.140625" style="435"/>
  </cols>
  <sheetData>
    <row r="1" spans="2:12" ht="20.100000000000001" customHeight="1" thickBot="1" x14ac:dyDescent="0.3">
      <c r="B1" s="448" t="s">
        <v>109</v>
      </c>
      <c r="C1" s="448" t="s">
        <v>110</v>
      </c>
    </row>
    <row r="2" spans="2:12" ht="34.5" customHeight="1" thickBot="1" x14ac:dyDescent="0.3">
      <c r="B2" s="821" t="s">
        <v>13</v>
      </c>
      <c r="C2" s="822"/>
      <c r="D2" s="822"/>
      <c r="E2" s="822"/>
      <c r="F2" s="822"/>
      <c r="G2" s="822"/>
      <c r="H2" s="822"/>
      <c r="I2" s="822"/>
      <c r="J2" s="822"/>
      <c r="K2" s="822"/>
      <c r="L2" s="823"/>
    </row>
    <row r="3" spans="2:12" ht="34.5" customHeight="1" x14ac:dyDescent="0.25">
      <c r="B3" s="818" t="s">
        <v>104</v>
      </c>
      <c r="C3" s="819"/>
      <c r="D3" s="819"/>
      <c r="E3" s="819"/>
      <c r="F3" s="819"/>
      <c r="G3" s="819"/>
      <c r="H3" s="819"/>
      <c r="I3" s="819"/>
      <c r="J3" s="819"/>
      <c r="K3" s="819"/>
      <c r="L3" s="820"/>
    </row>
    <row r="4" spans="2:12" ht="45" x14ac:dyDescent="0.25">
      <c r="B4" s="242" t="s">
        <v>0</v>
      </c>
      <c r="C4" s="241" t="s">
        <v>129</v>
      </c>
      <c r="D4" s="241" t="s">
        <v>1</v>
      </c>
      <c r="E4" s="241" t="s">
        <v>2</v>
      </c>
      <c r="F4" s="241" t="s">
        <v>3</v>
      </c>
      <c r="G4" s="241" t="s">
        <v>93</v>
      </c>
      <c r="H4" s="241" t="s">
        <v>4</v>
      </c>
      <c r="I4" s="241" t="s">
        <v>92</v>
      </c>
      <c r="J4" s="241" t="s">
        <v>5</v>
      </c>
      <c r="K4" s="241" t="s">
        <v>47</v>
      </c>
      <c r="L4" s="482" t="s">
        <v>136</v>
      </c>
    </row>
    <row r="5" spans="2:12" ht="60" x14ac:dyDescent="0.25">
      <c r="B5" s="196" t="s">
        <v>745</v>
      </c>
      <c r="C5" s="233">
        <v>305112</v>
      </c>
      <c r="D5" s="233" t="s">
        <v>761</v>
      </c>
      <c r="E5" s="233" t="s">
        <v>114</v>
      </c>
      <c r="F5" s="233" t="s">
        <v>762</v>
      </c>
      <c r="G5" s="552">
        <v>5212</v>
      </c>
      <c r="H5" s="279">
        <v>59800</v>
      </c>
      <c r="I5" s="279"/>
      <c r="J5" s="234">
        <v>45731</v>
      </c>
      <c r="K5" s="233">
        <v>1</v>
      </c>
      <c r="L5" s="436" t="s">
        <v>850</v>
      </c>
    </row>
    <row r="6" spans="2:12" x14ac:dyDescent="0.25">
      <c r="B6" s="196"/>
      <c r="C6" s="233"/>
      <c r="D6" s="233"/>
      <c r="E6" s="233"/>
      <c r="F6" s="233"/>
      <c r="G6" s="552"/>
      <c r="H6" s="279"/>
      <c r="I6" s="279"/>
      <c r="J6" s="234"/>
      <c r="K6" s="233" t="str">
        <f>IF(AND(J6&gt;=$C$53,J6&lt;=$D$53),"1º Trimestre",IF(AND(J6&gt;=$C$54,J6&lt;=$D$54),"2º Trimestre",IF(AND(J6&gt;=$C$55,J6&lt;=$D$55),"3º Trimestre",IF(AND(J6&gt;=$C$56,J6&lt;=$D$56),"4º Trimestre","-"))))</f>
        <v>-</v>
      </c>
      <c r="L6" s="436"/>
    </row>
    <row r="7" spans="2:12" ht="20.100000000000001" customHeight="1" x14ac:dyDescent="0.25">
      <c r="B7" s="196"/>
      <c r="C7" s="233"/>
      <c r="D7" s="233"/>
      <c r="E7" s="233"/>
      <c r="F7" s="233"/>
      <c r="G7" s="552"/>
      <c r="H7" s="279"/>
      <c r="I7" s="279"/>
      <c r="J7" s="234"/>
      <c r="K7" s="233" t="str">
        <f>IF(AND(J7&gt;=$C$53,J7&lt;=$D$53),"1º Trimestre",IF(AND(J7&gt;=$C$54,J7&lt;=$D$54),"2º Trimestre",IF(AND(J7&gt;=$C$55,J7&lt;=$D$55),"3º Trimestre",IF(AND(J7&gt;=$C$56,J7&lt;=$D$56),"4º Trimestre","-"))))</f>
        <v>-</v>
      </c>
      <c r="L7" s="436"/>
    </row>
    <row r="8" spans="2:12" ht="20.100000000000001" customHeight="1" x14ac:dyDescent="0.25">
      <c r="B8" s="196"/>
      <c r="C8" s="233"/>
      <c r="D8" s="233"/>
      <c r="E8" s="233"/>
      <c r="F8" s="233"/>
      <c r="G8" s="552"/>
      <c r="H8" s="279"/>
      <c r="I8" s="279"/>
      <c r="J8" s="234"/>
      <c r="K8" s="233" t="str">
        <f>IF(AND(J8&gt;=$C$53,J8&lt;=$D$53),"1º Trimestre",IF(AND(J8&gt;=$C$54,J8&lt;=$D$54),"2º Trimestre",IF(AND(J8&gt;=$C$55,J8&lt;=$D$55),"3º Trimestre",IF(AND(J8&gt;=$C$56,J8&lt;=$D$56),"4º Trimestre","-"))))</f>
        <v>-</v>
      </c>
      <c r="L8" s="436"/>
    </row>
    <row r="9" spans="2:12" ht="20.100000000000001" customHeight="1" thickBot="1" x14ac:dyDescent="0.3">
      <c r="B9" s="189"/>
      <c r="C9" s="192"/>
      <c r="D9" s="192"/>
      <c r="E9" s="192"/>
      <c r="F9" s="192"/>
      <c r="G9" s="192"/>
      <c r="H9" s="178"/>
      <c r="I9" s="178"/>
      <c r="J9" s="167"/>
      <c r="K9" s="192" t="str">
        <f>IF(AND(J9&gt;=$C$53,J9&lt;=$D$53),"1º Trimestre",IF(AND(J9&gt;=$C$54,J9&lt;=$D$54),"2º Trimestre",IF(AND(J9&gt;=$C$55,J9&lt;=$D$55),"3º Trimestre",IF(AND(J9&gt;=$C$56,J9&lt;=$D$56),"4º Trimestre","-"))))</f>
        <v>-</v>
      </c>
      <c r="L9" s="26"/>
    </row>
    <row r="10" spans="2:12" ht="34.5" customHeight="1" x14ac:dyDescent="0.25">
      <c r="B10" s="818" t="s">
        <v>105</v>
      </c>
      <c r="C10" s="819"/>
      <c r="D10" s="819"/>
      <c r="E10" s="819"/>
      <c r="F10" s="819"/>
      <c r="G10" s="819"/>
      <c r="H10" s="819"/>
      <c r="I10" s="819"/>
      <c r="J10" s="819"/>
      <c r="K10" s="819"/>
      <c r="L10" s="820"/>
    </row>
    <row r="11" spans="2:12" ht="45" x14ac:dyDescent="0.25">
      <c r="B11" s="242" t="s">
        <v>0</v>
      </c>
      <c r="C11" s="241" t="s">
        <v>129</v>
      </c>
      <c r="D11" s="241" t="s">
        <v>1</v>
      </c>
      <c r="E11" s="241" t="s">
        <v>2</v>
      </c>
      <c r="F11" s="241" t="s">
        <v>3</v>
      </c>
      <c r="G11" s="241" t="s">
        <v>93</v>
      </c>
      <c r="H11" s="241" t="s">
        <v>4</v>
      </c>
      <c r="I11" s="241" t="s">
        <v>92</v>
      </c>
      <c r="J11" s="241" t="s">
        <v>5</v>
      </c>
      <c r="K11" s="241" t="s">
        <v>47</v>
      </c>
      <c r="L11" s="482" t="s">
        <v>136</v>
      </c>
    </row>
    <row r="12" spans="2:12" x14ac:dyDescent="0.25">
      <c r="B12" s="646"/>
      <c r="C12" s="645"/>
      <c r="D12" s="645"/>
      <c r="E12" s="645"/>
      <c r="F12" s="645"/>
      <c r="G12" s="645"/>
      <c r="H12" s="648"/>
      <c r="I12" s="648"/>
      <c r="J12" s="644"/>
      <c r="K12" s="645"/>
      <c r="L12" s="463"/>
    </row>
    <row r="13" spans="2:12" ht="20.100000000000001" customHeight="1" x14ac:dyDescent="0.25">
      <c r="B13" s="679"/>
      <c r="C13" s="10"/>
      <c r="D13" s="645"/>
      <c r="E13" s="645"/>
      <c r="F13" s="10"/>
      <c r="G13" s="645"/>
      <c r="H13" s="680"/>
      <c r="I13" s="680"/>
      <c r="J13" s="667"/>
      <c r="K13" s="10"/>
      <c r="L13" s="463"/>
    </row>
    <row r="14" spans="2:12" ht="20.100000000000001" customHeight="1" x14ac:dyDescent="0.25">
      <c r="B14" s="679"/>
      <c r="C14" s="10"/>
      <c r="D14" s="645"/>
      <c r="E14" s="645"/>
      <c r="F14" s="10"/>
      <c r="G14" s="645"/>
      <c r="H14" s="680"/>
      <c r="I14" s="680"/>
      <c r="J14" s="667"/>
      <c r="K14" s="10"/>
      <c r="L14" s="463"/>
    </row>
    <row r="15" spans="2:12" ht="20.100000000000001" customHeight="1" x14ac:dyDescent="0.25">
      <c r="B15" s="679"/>
      <c r="C15" s="10"/>
      <c r="D15" s="645"/>
      <c r="E15" s="645"/>
      <c r="F15" s="10"/>
      <c r="G15" s="645"/>
      <c r="H15" s="680"/>
      <c r="I15" s="680"/>
      <c r="J15" s="667"/>
      <c r="K15" s="10"/>
      <c r="L15" s="463"/>
    </row>
    <row r="16" spans="2:12" ht="20.100000000000001" customHeight="1" x14ac:dyDescent="0.25">
      <c r="B16" s="679"/>
      <c r="C16" s="10"/>
      <c r="D16" s="645"/>
      <c r="E16" s="645"/>
      <c r="F16" s="10"/>
      <c r="G16" s="645"/>
      <c r="H16" s="680"/>
      <c r="I16" s="680"/>
      <c r="J16" s="667"/>
      <c r="K16" s="10"/>
      <c r="L16" s="463"/>
    </row>
    <row r="17" spans="2:12" ht="20.100000000000001" customHeight="1" x14ac:dyDescent="0.25">
      <c r="B17" s="679"/>
      <c r="C17" s="10"/>
      <c r="D17" s="645"/>
      <c r="E17" s="645"/>
      <c r="F17" s="10"/>
      <c r="G17" s="645"/>
      <c r="H17" s="680"/>
      <c r="I17" s="680"/>
      <c r="J17" s="667"/>
      <c r="K17" s="10"/>
      <c r="L17" s="463"/>
    </row>
    <row r="18" spans="2:12" ht="20.100000000000001" customHeight="1" x14ac:dyDescent="0.25">
      <c r="B18" s="679"/>
      <c r="C18" s="10"/>
      <c r="D18" s="645"/>
      <c r="E18" s="645"/>
      <c r="F18" s="10"/>
      <c r="G18" s="645"/>
      <c r="H18" s="680"/>
      <c r="I18" s="680"/>
      <c r="J18" s="667"/>
      <c r="K18" s="10"/>
      <c r="L18" s="463"/>
    </row>
    <row r="19" spans="2:12" ht="20.100000000000001" customHeight="1" thickBot="1" x14ac:dyDescent="0.3">
      <c r="B19" s="679"/>
      <c r="C19" s="10"/>
      <c r="D19" s="645"/>
      <c r="E19" s="645"/>
      <c r="F19" s="10"/>
      <c r="G19" s="645"/>
      <c r="H19" s="680"/>
      <c r="I19" s="680"/>
      <c r="J19" s="667"/>
      <c r="K19" s="10"/>
      <c r="L19" s="463"/>
    </row>
    <row r="20" spans="2:12" ht="34.5" customHeight="1" x14ac:dyDescent="0.25">
      <c r="B20" s="818" t="s">
        <v>106</v>
      </c>
      <c r="C20" s="819"/>
      <c r="D20" s="819"/>
      <c r="E20" s="819"/>
      <c r="F20" s="819"/>
      <c r="G20" s="819"/>
      <c r="H20" s="819"/>
      <c r="I20" s="819"/>
      <c r="J20" s="819"/>
      <c r="K20" s="819"/>
      <c r="L20" s="820"/>
    </row>
    <row r="21" spans="2:12" ht="45" x14ac:dyDescent="0.25">
      <c r="B21" s="242" t="s">
        <v>0</v>
      </c>
      <c r="C21" s="241" t="s">
        <v>129</v>
      </c>
      <c r="D21" s="241" t="s">
        <v>1</v>
      </c>
      <c r="E21" s="241" t="s">
        <v>2</v>
      </c>
      <c r="F21" s="241" t="s">
        <v>3</v>
      </c>
      <c r="G21" s="241" t="s">
        <v>93</v>
      </c>
      <c r="H21" s="241" t="s">
        <v>4</v>
      </c>
      <c r="I21" s="241" t="s">
        <v>92</v>
      </c>
      <c r="J21" s="241" t="s">
        <v>5</v>
      </c>
      <c r="K21" s="241" t="s">
        <v>47</v>
      </c>
      <c r="L21" s="482" t="s">
        <v>136</v>
      </c>
    </row>
    <row r="22" spans="2:12" ht="20.100000000000001" customHeight="1" x14ac:dyDescent="0.25">
      <c r="B22" s="196" t="s">
        <v>127</v>
      </c>
      <c r="C22" s="640">
        <v>318497</v>
      </c>
      <c r="D22" s="233" t="s">
        <v>636</v>
      </c>
      <c r="E22" s="233">
        <v>2</v>
      </c>
      <c r="F22" s="233" t="s">
        <v>630</v>
      </c>
      <c r="G22" s="552">
        <v>5225</v>
      </c>
      <c r="H22" s="279">
        <v>1241.46</v>
      </c>
      <c r="I22" s="279"/>
      <c r="J22" s="234">
        <v>45930</v>
      </c>
      <c r="K22" s="233">
        <v>3</v>
      </c>
      <c r="L22" s="436" t="s">
        <v>850</v>
      </c>
    </row>
    <row r="23" spans="2:12" s="656" customFormat="1" ht="20.100000000000001" customHeight="1" x14ac:dyDescent="0.25">
      <c r="B23" s="196" t="s">
        <v>127</v>
      </c>
      <c r="C23" s="640">
        <v>318497</v>
      </c>
      <c r="D23" s="640" t="s">
        <v>637</v>
      </c>
      <c r="E23" s="640">
        <v>2</v>
      </c>
      <c r="F23" s="640" t="s">
        <v>630</v>
      </c>
      <c r="G23" s="640">
        <v>5225</v>
      </c>
      <c r="H23" s="642">
        <v>4930.1899999999996</v>
      </c>
      <c r="I23" s="642"/>
      <c r="J23" s="641">
        <v>45930</v>
      </c>
      <c r="K23" s="640">
        <v>3</v>
      </c>
      <c r="L23" s="653" t="s">
        <v>850</v>
      </c>
    </row>
    <row r="24" spans="2:12" s="656" customFormat="1" ht="20.100000000000001" customHeight="1" x14ac:dyDescent="0.25">
      <c r="B24" s="196" t="s">
        <v>127</v>
      </c>
      <c r="C24" s="640">
        <v>318497</v>
      </c>
      <c r="D24" s="640" t="s">
        <v>638</v>
      </c>
      <c r="E24" s="640">
        <v>3</v>
      </c>
      <c r="F24" s="640" t="s">
        <v>630</v>
      </c>
      <c r="G24" s="640">
        <v>5225</v>
      </c>
      <c r="H24" s="642">
        <v>4722.2700000000004</v>
      </c>
      <c r="I24" s="642"/>
      <c r="J24" s="641">
        <v>45930</v>
      </c>
      <c r="K24" s="640">
        <v>3</v>
      </c>
      <c r="L24" s="653" t="s">
        <v>850</v>
      </c>
    </row>
    <row r="25" spans="2:12" s="656" customFormat="1" ht="20.100000000000001" customHeight="1" x14ac:dyDescent="0.25">
      <c r="B25" s="196" t="s">
        <v>127</v>
      </c>
      <c r="C25" s="640">
        <v>318497</v>
      </c>
      <c r="D25" s="640" t="s">
        <v>639</v>
      </c>
      <c r="E25" s="640">
        <v>20</v>
      </c>
      <c r="F25" s="640" t="s">
        <v>630</v>
      </c>
      <c r="G25" s="640">
        <v>5212</v>
      </c>
      <c r="H25" s="642">
        <v>7115.41</v>
      </c>
      <c r="I25" s="642"/>
      <c r="J25" s="641">
        <v>45930</v>
      </c>
      <c r="K25" s="640">
        <v>3</v>
      </c>
      <c r="L25" s="653" t="s">
        <v>850</v>
      </c>
    </row>
    <row r="26" spans="2:12" s="656" customFormat="1" ht="20.100000000000001" customHeight="1" x14ac:dyDescent="0.25">
      <c r="B26" s="196" t="s">
        <v>113</v>
      </c>
      <c r="C26" s="640">
        <v>318497</v>
      </c>
      <c r="D26" s="640" t="s">
        <v>634</v>
      </c>
      <c r="E26" s="640">
        <v>2</v>
      </c>
      <c r="F26" s="640" t="s">
        <v>630</v>
      </c>
      <c r="G26" s="640">
        <v>5212</v>
      </c>
      <c r="H26" s="642">
        <v>3737.66</v>
      </c>
      <c r="I26" s="642"/>
      <c r="J26" s="641">
        <v>45930</v>
      </c>
      <c r="K26" s="640">
        <v>3</v>
      </c>
      <c r="L26" s="653" t="s">
        <v>850</v>
      </c>
    </row>
    <row r="27" spans="2:12" s="656" customFormat="1" ht="20.100000000000001" customHeight="1" x14ac:dyDescent="0.25">
      <c r="B27" s="196" t="s">
        <v>680</v>
      </c>
      <c r="C27" s="640">
        <v>318497</v>
      </c>
      <c r="D27" s="640" t="s">
        <v>635</v>
      </c>
      <c r="E27" s="640">
        <v>1</v>
      </c>
      <c r="F27" s="640" t="s">
        <v>630</v>
      </c>
      <c r="G27" s="640">
        <v>5208</v>
      </c>
      <c r="H27" s="642">
        <v>2381.6</v>
      </c>
      <c r="I27" s="642"/>
      <c r="J27" s="641">
        <v>45930</v>
      </c>
      <c r="K27" s="640">
        <v>3</v>
      </c>
      <c r="L27" s="653" t="s">
        <v>850</v>
      </c>
    </row>
    <row r="28" spans="2:12" s="656" customFormat="1" ht="20.100000000000001" customHeight="1" x14ac:dyDescent="0.25">
      <c r="B28" s="196" t="s">
        <v>113</v>
      </c>
      <c r="C28" s="640">
        <v>318497</v>
      </c>
      <c r="D28" s="640" t="s">
        <v>636</v>
      </c>
      <c r="E28" s="640">
        <v>2</v>
      </c>
      <c r="F28" s="640" t="s">
        <v>630</v>
      </c>
      <c r="G28" s="640">
        <v>5225</v>
      </c>
      <c r="H28" s="642">
        <v>1241.46</v>
      </c>
      <c r="I28" s="642"/>
      <c r="J28" s="641">
        <v>45930</v>
      </c>
      <c r="K28" s="640">
        <v>3</v>
      </c>
      <c r="L28" s="653" t="s">
        <v>850</v>
      </c>
    </row>
    <row r="29" spans="2:12" s="656" customFormat="1" ht="20.100000000000001" customHeight="1" x14ac:dyDescent="0.25">
      <c r="B29" s="196"/>
      <c r="C29" s="640"/>
      <c r="D29" s="640"/>
      <c r="E29" s="640"/>
      <c r="F29" s="640"/>
      <c r="G29" s="640"/>
      <c r="H29" s="642"/>
      <c r="I29" s="642"/>
      <c r="J29" s="641"/>
      <c r="K29" s="640"/>
      <c r="L29" s="653"/>
    </row>
    <row r="30" spans="2:12" s="656" customFormat="1" ht="20.100000000000001" customHeight="1" x14ac:dyDescent="0.25">
      <c r="B30" s="196"/>
      <c r="C30" s="640"/>
      <c r="D30" s="640"/>
      <c r="E30" s="640"/>
      <c r="F30" s="640"/>
      <c r="G30" s="640"/>
      <c r="H30" s="642"/>
      <c r="I30" s="642"/>
      <c r="J30" s="641"/>
      <c r="K30" s="640"/>
      <c r="L30" s="653"/>
    </row>
    <row r="31" spans="2:12" s="656" customFormat="1" ht="20.100000000000001" customHeight="1" x14ac:dyDescent="0.25">
      <c r="B31" s="196"/>
      <c r="C31" s="640"/>
      <c r="D31" s="640"/>
      <c r="E31" s="640"/>
      <c r="F31" s="640"/>
      <c r="G31" s="640"/>
      <c r="H31" s="642"/>
      <c r="I31" s="642"/>
      <c r="J31" s="641"/>
      <c r="K31" s="640"/>
      <c r="L31" s="653"/>
    </row>
    <row r="32" spans="2:12" s="656" customFormat="1" ht="20.100000000000001" customHeight="1" x14ac:dyDescent="0.25">
      <c r="B32" s="196"/>
      <c r="C32" s="640"/>
      <c r="D32" s="640"/>
      <c r="E32" s="640"/>
      <c r="F32" s="640"/>
      <c r="G32" s="640"/>
      <c r="H32" s="642"/>
      <c r="I32" s="642"/>
      <c r="J32" s="641"/>
      <c r="K32" s="640"/>
      <c r="L32" s="653"/>
    </row>
    <row r="33" spans="2:12" ht="20.100000000000001" customHeight="1" x14ac:dyDescent="0.25">
      <c r="B33" s="196"/>
      <c r="C33" s="233"/>
      <c r="D33" s="233"/>
      <c r="E33" s="233"/>
      <c r="F33" s="233"/>
      <c r="G33" s="552"/>
      <c r="H33" s="279"/>
      <c r="I33" s="279"/>
      <c r="J33" s="234"/>
      <c r="K33" s="233" t="str">
        <f>IF(AND(J33&gt;=$C$53,J33&lt;=$D$53),"1º Trimestre",IF(AND(J33&gt;=$C$54,J33&lt;=$D$54),"2º Trimestre",IF(AND(J33&gt;=$C$55,J33&lt;=$D$55),"3º Trimestre",IF(AND(J33&gt;=$C$56,J33&lt;=$D$56),"4º Trimestre","-"))))</f>
        <v>-</v>
      </c>
      <c r="L33" s="436"/>
    </row>
    <row r="34" spans="2:12" ht="20.100000000000001" customHeight="1" x14ac:dyDescent="0.25">
      <c r="B34" s="196"/>
      <c r="C34" s="233"/>
      <c r="D34" s="233"/>
      <c r="E34" s="233"/>
      <c r="F34" s="233"/>
      <c r="G34" s="552"/>
      <c r="H34" s="279"/>
      <c r="I34" s="279"/>
      <c r="J34" s="234"/>
      <c r="K34" s="233" t="str">
        <f>IF(AND(J34&gt;=$C$53,J34&lt;=$D$53),"1º Trimestre",IF(AND(J34&gt;=$C$54,J34&lt;=$D$54),"2º Trimestre",IF(AND(J34&gt;=$C$55,J34&lt;=$D$55),"3º Trimestre",IF(AND(J34&gt;=$C$56,J34&lt;=$D$56),"4º Trimestre","-"))))</f>
        <v>-</v>
      </c>
      <c r="L34" s="436"/>
    </row>
    <row r="35" spans="2:12" ht="20.100000000000001" customHeight="1" x14ac:dyDescent="0.25">
      <c r="B35" s="196"/>
      <c r="C35" s="233"/>
      <c r="D35" s="233"/>
      <c r="E35" s="233"/>
      <c r="F35" s="233"/>
      <c r="G35" s="552"/>
      <c r="H35" s="279"/>
      <c r="I35" s="279"/>
      <c r="J35" s="234"/>
      <c r="K35" s="233" t="str">
        <f>IF(AND(J35&gt;=$C$53,J35&lt;=$D$53),"1º Trimestre",IF(AND(J35&gt;=$C$54,J35&lt;=$D$54),"2º Trimestre",IF(AND(J35&gt;=$C$55,J35&lt;=$D$55),"3º Trimestre",IF(AND(J35&gt;=$C$56,J35&lt;=$D$56),"4º Trimestre","-"))))</f>
        <v>-</v>
      </c>
      <c r="L35" s="436"/>
    </row>
    <row r="36" spans="2:12" ht="20.100000000000001" customHeight="1" thickBot="1" x14ac:dyDescent="0.3">
      <c r="B36" s="189"/>
      <c r="C36" s="192"/>
      <c r="D36" s="105"/>
      <c r="E36" s="192"/>
      <c r="F36" s="192"/>
      <c r="G36" s="192"/>
      <c r="H36" s="178"/>
      <c r="I36" s="178"/>
      <c r="J36" s="167"/>
      <c r="K36" s="192" t="str">
        <f>IF(AND(J36&gt;=$C$53,J36&lt;=$D$53),"1º Trimestre",IF(AND(J36&gt;=$C$54,J36&lt;=$D$54),"2º Trimestre",IF(AND(J36&gt;=$C$55,J36&lt;=$D$55),"3º Trimestre",IF(AND(J36&gt;=$C$56,J36&lt;=$D$56),"4º Trimestre","-"))))</f>
        <v>-</v>
      </c>
      <c r="L36" s="26"/>
    </row>
    <row r="37" spans="2:12" ht="34.5" customHeight="1" x14ac:dyDescent="0.25">
      <c r="B37" s="818" t="s">
        <v>107</v>
      </c>
      <c r="C37" s="819"/>
      <c r="D37" s="819"/>
      <c r="E37" s="819"/>
      <c r="F37" s="819"/>
      <c r="G37" s="819"/>
      <c r="H37" s="819"/>
      <c r="I37" s="819"/>
      <c r="J37" s="819"/>
      <c r="K37" s="819"/>
      <c r="L37" s="820"/>
    </row>
    <row r="38" spans="2:12" ht="45" x14ac:dyDescent="0.25">
      <c r="B38" s="242" t="s">
        <v>0</v>
      </c>
      <c r="C38" s="241" t="s">
        <v>129</v>
      </c>
      <c r="D38" s="241" t="s">
        <v>1</v>
      </c>
      <c r="E38" s="241" t="s">
        <v>2</v>
      </c>
      <c r="F38" s="241" t="s">
        <v>3</v>
      </c>
      <c r="G38" s="241" t="s">
        <v>93</v>
      </c>
      <c r="H38" s="241" t="s">
        <v>4</v>
      </c>
      <c r="I38" s="241" t="s">
        <v>92</v>
      </c>
      <c r="J38" s="241" t="s">
        <v>5</v>
      </c>
      <c r="K38" s="241" t="s">
        <v>47</v>
      </c>
      <c r="L38" s="482" t="s">
        <v>136</v>
      </c>
    </row>
    <row r="39" spans="2:12" ht="20.100000000000001" customHeight="1" x14ac:dyDescent="0.25">
      <c r="B39" s="229"/>
      <c r="C39" s="230"/>
      <c r="D39" s="289"/>
      <c r="E39" s="230"/>
      <c r="F39" s="278"/>
      <c r="G39" s="557"/>
      <c r="H39" s="163"/>
      <c r="I39" s="163"/>
      <c r="J39" s="227"/>
      <c r="K39" s="230" t="str">
        <f>IF(AND(J39&gt;=$C$53,J39&lt;=$D$53),"1º Trimestre",IF(AND(J39&gt;=$C$54,J39&lt;=$D$54),"2º Trimestre",IF(AND(J39&gt;=$C$55,J39&lt;=$D$55),"3º Trimestre",IF(AND(J39&gt;=$C$56,J39&lt;=$D$56),"4º Trimestre","-"))))</f>
        <v>-</v>
      </c>
      <c r="L39" s="463"/>
    </row>
    <row r="40" spans="2:12" ht="20.100000000000001" customHeight="1" x14ac:dyDescent="0.25">
      <c r="B40" s="229"/>
      <c r="C40" s="230"/>
      <c r="D40" s="289"/>
      <c r="E40" s="289"/>
      <c r="F40" s="278"/>
      <c r="G40" s="557"/>
      <c r="H40" s="163"/>
      <c r="I40" s="163"/>
      <c r="J40" s="227"/>
      <c r="K40" s="230" t="str">
        <f>IF(AND(J40&gt;=$C$53,J40&lt;=$D$53),"1º Trimestre",IF(AND(J40&gt;=$C$54,J40&lt;=$D$54),"2º Trimestre",IF(AND(J40&gt;=$C$55,J40&lt;=$D$55),"3º Trimestre",IF(AND(J40&gt;=$C$56,J40&lt;=$D$56),"4º Trimestre","-"))))</f>
        <v>-</v>
      </c>
      <c r="L40" s="463"/>
    </row>
    <row r="41" spans="2:12" ht="20.100000000000001" customHeight="1" x14ac:dyDescent="0.25">
      <c r="B41" s="229"/>
      <c r="C41" s="230"/>
      <c r="D41" s="230"/>
      <c r="E41" s="230"/>
      <c r="F41" s="230"/>
      <c r="G41" s="553"/>
      <c r="H41" s="163"/>
      <c r="I41" s="163"/>
      <c r="J41" s="227"/>
      <c r="K41" s="230" t="str">
        <f>IF(AND(J41&gt;=$C$53,J41&lt;=$D$53),"1º Trimestre",IF(AND(J41&gt;=$C$54,J41&lt;=$D$54),"2º Trimestre",IF(AND(J41&gt;=$C$55,J41&lt;=$D$55),"3º Trimestre",IF(AND(J41&gt;=$C$56,J41&lt;=$D$56),"4º Trimestre","-"))))</f>
        <v>-</v>
      </c>
      <c r="L41" s="463"/>
    </row>
    <row r="42" spans="2:12" ht="20.100000000000001" customHeight="1" x14ac:dyDescent="0.25">
      <c r="B42" s="229"/>
      <c r="C42" s="230"/>
      <c r="D42" s="230"/>
      <c r="E42" s="230"/>
      <c r="F42" s="230"/>
      <c r="G42" s="553"/>
      <c r="H42" s="163"/>
      <c r="I42" s="163"/>
      <c r="J42" s="227"/>
      <c r="K42" s="230" t="str">
        <f>IF(AND(J42&gt;=$C$53,J42&lt;=$D$53),"1º Trimestre",IF(AND(J42&gt;=$C$54,J42&lt;=$D$54),"2º Trimestre",IF(AND(J42&gt;=$C$55,J42&lt;=$D$55),"3º Trimestre",IF(AND(J42&gt;=$C$56,J42&lt;=$D$56),"4º Trimestre","-"))))</f>
        <v>-</v>
      </c>
      <c r="L42" s="463"/>
    </row>
    <row r="43" spans="2:12" ht="20.100000000000001" customHeight="1" thickBot="1" x14ac:dyDescent="0.3">
      <c r="B43" s="200"/>
      <c r="C43" s="202"/>
      <c r="D43" s="202"/>
      <c r="E43" s="202"/>
      <c r="F43" s="202"/>
      <c r="G43" s="555"/>
      <c r="H43" s="286"/>
      <c r="I43" s="286"/>
      <c r="J43" s="203"/>
      <c r="K43" s="202" t="str">
        <f>IF(AND(J43&gt;=$C$53,J43&lt;=$D$53),"1º Trimestre",IF(AND(J43&gt;=$C$54,J43&lt;=$D$54),"2º Trimestre",IF(AND(J43&gt;=$C$55,J43&lt;=$D$55),"3º Trimestre",IF(AND(J43&gt;=$C$56,J43&lt;=$D$56),"4º Trimestre","-"))))</f>
        <v>-</v>
      </c>
      <c r="L43" s="464"/>
    </row>
    <row r="44" spans="2:12" ht="34.5" customHeight="1" x14ac:dyDescent="0.25">
      <c r="B44" s="818" t="s">
        <v>108</v>
      </c>
      <c r="C44" s="819"/>
      <c r="D44" s="819"/>
      <c r="E44" s="819"/>
      <c r="F44" s="819"/>
      <c r="G44" s="819"/>
      <c r="H44" s="819"/>
      <c r="I44" s="819"/>
      <c r="J44" s="819"/>
      <c r="K44" s="819"/>
      <c r="L44" s="820"/>
    </row>
    <row r="45" spans="2:12" ht="45" x14ac:dyDescent="0.25">
      <c r="B45" s="242" t="s">
        <v>0</v>
      </c>
      <c r="C45" s="241" t="s">
        <v>129</v>
      </c>
      <c r="D45" s="241" t="s">
        <v>1</v>
      </c>
      <c r="E45" s="241" t="s">
        <v>2</v>
      </c>
      <c r="F45" s="241" t="s">
        <v>3</v>
      </c>
      <c r="G45" s="241" t="s">
        <v>93</v>
      </c>
      <c r="H45" s="241" t="s">
        <v>4</v>
      </c>
      <c r="I45" s="241" t="s">
        <v>92</v>
      </c>
      <c r="J45" s="241" t="s">
        <v>5</v>
      </c>
      <c r="K45" s="241" t="s">
        <v>47</v>
      </c>
      <c r="L45" s="482" t="s">
        <v>136</v>
      </c>
    </row>
    <row r="46" spans="2:12" ht="20.100000000000001" customHeight="1" x14ac:dyDescent="0.25">
      <c r="B46" s="196"/>
      <c r="C46" s="233"/>
      <c r="D46" s="233"/>
      <c r="E46" s="233"/>
      <c r="F46" s="233"/>
      <c r="G46" s="552"/>
      <c r="H46" s="279"/>
      <c r="I46" s="279"/>
      <c r="J46" s="234"/>
      <c r="K46" s="233" t="str">
        <f>IF(AND(J46&gt;=$C$53,J46&lt;=$D$53),"1º Trimestre",IF(AND(J46&gt;=$C$54,J46&lt;=$D$54),"2º Trimestre",IF(AND(J46&gt;=$C$55,J46&lt;=$D$55),"3º Trimestre",IF(AND(J46&gt;=$C$56,J46&lt;=$D$56),"4º Trimestre","-"))))</f>
        <v>-</v>
      </c>
      <c r="L46" s="436"/>
    </row>
    <row r="47" spans="2:12" ht="20.100000000000001" customHeight="1" x14ac:dyDescent="0.25">
      <c r="B47" s="196"/>
      <c r="C47" s="233"/>
      <c r="D47" s="233"/>
      <c r="E47" s="233"/>
      <c r="F47" s="233"/>
      <c r="G47" s="552"/>
      <c r="H47" s="279"/>
      <c r="I47" s="279"/>
      <c r="J47" s="234"/>
      <c r="K47" s="233" t="str">
        <f>IF(AND(J47&gt;=$C$53,J47&lt;=$D$53),"1º Trimestre",IF(AND(J47&gt;=$C$54,J47&lt;=$D$54),"2º Trimestre",IF(AND(J47&gt;=$C$55,J47&lt;=$D$55),"3º Trimestre",IF(AND(J47&gt;=$C$56,J47&lt;=$D$56),"4º Trimestre","-"))))</f>
        <v>-</v>
      </c>
      <c r="L47" s="436"/>
    </row>
    <row r="48" spans="2:12" ht="20.100000000000001" customHeight="1" x14ac:dyDescent="0.25">
      <c r="B48" s="196"/>
      <c r="C48" s="233"/>
      <c r="D48" s="233"/>
      <c r="E48" s="233"/>
      <c r="F48" s="233"/>
      <c r="G48" s="552"/>
      <c r="H48" s="279"/>
      <c r="I48" s="279"/>
      <c r="J48" s="234"/>
      <c r="K48" s="233" t="str">
        <f>IF(AND(J48&gt;=$C$53,J48&lt;=$D$53),"1º Trimestre",IF(AND(J48&gt;=$C$54,J48&lt;=$D$54),"2º Trimestre",IF(AND(J48&gt;=$C$55,J48&lt;=$D$55),"3º Trimestre",IF(AND(J48&gt;=$C$56,J48&lt;=$D$56),"4º Trimestre","-"))))</f>
        <v>-</v>
      </c>
      <c r="L48" s="436"/>
    </row>
    <row r="49" spans="2:12" ht="20.100000000000001" customHeight="1" x14ac:dyDescent="0.25">
      <c r="B49" s="196"/>
      <c r="C49" s="233"/>
      <c r="D49" s="233"/>
      <c r="E49" s="233"/>
      <c r="F49" s="233"/>
      <c r="G49" s="552"/>
      <c r="H49" s="279"/>
      <c r="I49" s="279"/>
      <c r="J49" s="234"/>
      <c r="K49" s="233" t="str">
        <f>IF(AND(J49&gt;=$C$53,J49&lt;=$D$53),"1º Trimestre",IF(AND(J49&gt;=$C$54,J49&lt;=$D$54),"2º Trimestre",IF(AND(J49&gt;=$C$55,J49&lt;=$D$55),"3º Trimestre",IF(AND(J49&gt;=$C$56,J49&lt;=$D$56),"4º Trimestre","-"))))</f>
        <v>-</v>
      </c>
      <c r="L49" s="436"/>
    </row>
    <row r="50" spans="2:12" ht="20.100000000000001" customHeight="1" thickBot="1" x14ac:dyDescent="0.3">
      <c r="B50" s="189"/>
      <c r="C50" s="192"/>
      <c r="D50" s="192"/>
      <c r="E50" s="192"/>
      <c r="F50" s="192"/>
      <c r="G50" s="192"/>
      <c r="H50" s="178"/>
      <c r="I50" s="178"/>
      <c r="J50" s="167"/>
      <c r="K50" s="192" t="str">
        <f>IF(AND(J50&gt;=$C$53,J50&lt;=$D$53),"1º Trimestre",IF(AND(J50&gt;=$C$54,J50&lt;=$D$54),"2º Trimestre",IF(AND(J50&gt;=$C$55,J50&lt;=$D$55),"3º Trimestre",IF(AND(J50&gt;=$C$56,J50&lt;=$D$56),"4º Trimestre","-"))))</f>
        <v>-</v>
      </c>
      <c r="L50" s="26"/>
    </row>
    <row r="51" spans="2:12" ht="19.5" thickBot="1" x14ac:dyDescent="0.3">
      <c r="H51" s="449">
        <f>SUM(H5:H50)</f>
        <v>85170.050000000017</v>
      </c>
      <c r="I51" s="449">
        <f>SUM(I5:I50)</f>
        <v>0</v>
      </c>
    </row>
    <row r="52" spans="2:12" ht="16.5" thickBot="1" x14ac:dyDescent="0.3">
      <c r="B52" s="450"/>
      <c r="C52" s="451" t="s">
        <v>45</v>
      </c>
      <c r="D52" s="452" t="s">
        <v>46</v>
      </c>
    </row>
    <row r="53" spans="2:12" ht="15.75" x14ac:dyDescent="0.25">
      <c r="B53" s="453" t="s">
        <v>41</v>
      </c>
      <c r="C53" s="454">
        <v>45292</v>
      </c>
      <c r="D53" s="455">
        <v>45382</v>
      </c>
    </row>
    <row r="54" spans="2:12" ht="15.75" x14ac:dyDescent="0.25">
      <c r="B54" s="456" t="s">
        <v>42</v>
      </c>
      <c r="C54" s="457">
        <v>45383</v>
      </c>
      <c r="D54" s="458">
        <v>45473</v>
      </c>
    </row>
    <row r="55" spans="2:12" ht="15.75" x14ac:dyDescent="0.25">
      <c r="B55" s="456" t="s">
        <v>43</v>
      </c>
      <c r="C55" s="457">
        <v>45474</v>
      </c>
      <c r="D55" s="458">
        <v>45565</v>
      </c>
    </row>
    <row r="56" spans="2:12" ht="16.5" thickBot="1" x14ac:dyDescent="0.3">
      <c r="B56" s="459" t="s">
        <v>44</v>
      </c>
      <c r="C56" s="460">
        <v>45566</v>
      </c>
      <c r="D56" s="461">
        <v>45657</v>
      </c>
    </row>
  </sheetData>
  <sheetProtection selectLockedCells="1"/>
  <mergeCells count="6">
    <mergeCell ref="B20:L20"/>
    <mergeCell ref="B37:L37"/>
    <mergeCell ref="B44:L44"/>
    <mergeCell ref="B2:L2"/>
    <mergeCell ref="B10:L10"/>
    <mergeCell ref="B3:L3"/>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showGridLines="0" zoomScale="80" zoomScaleNormal="80" workbookViewId="0">
      <selection activeCell="B3" sqref="B3:L3"/>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7" width="20.7109375" style="5" customWidth="1"/>
    <col min="8" max="10" width="25.7109375" style="5" customWidth="1"/>
    <col min="11" max="11" width="20.7109375" style="5" customWidth="1"/>
    <col min="12" max="12" width="13.7109375" style="5" customWidth="1"/>
    <col min="13" max="13" width="11.5703125" style="5" bestFit="1" customWidth="1"/>
    <col min="14" max="15" width="11.28515625" style="5" bestFit="1" customWidth="1"/>
    <col min="16" max="16384" width="9.140625" style="5"/>
  </cols>
  <sheetData>
    <row r="1" spans="2:12" ht="20.100000000000001" customHeight="1" thickBot="1" x14ac:dyDescent="0.3">
      <c r="B1" s="405" t="s">
        <v>109</v>
      </c>
      <c r="C1" s="405" t="s">
        <v>110</v>
      </c>
    </row>
    <row r="2" spans="2:12" ht="34.5" thickBot="1" x14ac:dyDescent="0.3">
      <c r="B2" s="811" t="s">
        <v>878</v>
      </c>
      <c r="C2" s="812"/>
      <c r="D2" s="812"/>
      <c r="E2" s="812"/>
      <c r="F2" s="812"/>
      <c r="G2" s="812"/>
      <c r="H2" s="812"/>
      <c r="I2" s="812"/>
      <c r="J2" s="812"/>
      <c r="K2" s="812"/>
      <c r="L2" s="813"/>
    </row>
    <row r="3" spans="2:12" ht="33.75" x14ac:dyDescent="0.25">
      <c r="B3" s="814" t="s">
        <v>104</v>
      </c>
      <c r="C3" s="815"/>
      <c r="D3" s="815"/>
      <c r="E3" s="815"/>
      <c r="F3" s="815"/>
      <c r="G3" s="815"/>
      <c r="H3" s="815"/>
      <c r="I3" s="815"/>
      <c r="J3" s="815"/>
      <c r="K3" s="815"/>
      <c r="L3" s="816"/>
    </row>
    <row r="4" spans="2:12" ht="45" x14ac:dyDescent="0.25">
      <c r="B4" s="242" t="s">
        <v>0</v>
      </c>
      <c r="C4" s="241" t="s">
        <v>129</v>
      </c>
      <c r="D4" s="241" t="s">
        <v>1</v>
      </c>
      <c r="E4" s="241" t="s">
        <v>2</v>
      </c>
      <c r="F4" s="241" t="s">
        <v>3</v>
      </c>
      <c r="G4" s="241" t="s">
        <v>93</v>
      </c>
      <c r="H4" s="241" t="s">
        <v>4</v>
      </c>
      <c r="I4" s="241" t="s">
        <v>92</v>
      </c>
      <c r="J4" s="241" t="s">
        <v>5</v>
      </c>
      <c r="K4" s="241" t="s">
        <v>47</v>
      </c>
      <c r="L4" s="482" t="s">
        <v>136</v>
      </c>
    </row>
    <row r="5" spans="2:12" x14ac:dyDescent="0.25">
      <c r="B5" s="196"/>
      <c r="C5" s="233"/>
      <c r="D5" s="233"/>
      <c r="E5" s="232"/>
      <c r="F5" s="233"/>
      <c r="G5" s="552"/>
      <c r="H5" s="195"/>
      <c r="I5" s="195"/>
      <c r="J5" s="24"/>
      <c r="K5" s="232"/>
      <c r="L5" s="436"/>
    </row>
    <row r="6" spans="2:12" ht="20.100000000000001" customHeight="1" x14ac:dyDescent="0.25">
      <c r="B6" s="196"/>
      <c r="C6" s="233"/>
      <c r="D6" s="233"/>
      <c r="E6" s="232"/>
      <c r="F6" s="233"/>
      <c r="G6" s="552"/>
      <c r="H6" s="195"/>
      <c r="I6" s="195"/>
      <c r="J6" s="24"/>
      <c r="K6" s="232" t="str">
        <f>IF(AND(J6&gt;=$C$47,J6&lt;=$D$47),"1º Trimestre",IF(AND(J6&gt;=$C$48,J6&lt;=$D$48),"2º Trimestre",IF(AND(J6&gt;=$C$49,J6&lt;=$D$49),"3º Trimestre",IF(AND(J6&gt;=$C$50,J6&lt;=$D$50),"4º Trimestre","-"))))</f>
        <v>-</v>
      </c>
      <c r="L6" s="436"/>
    </row>
    <row r="7" spans="2:12" ht="20.100000000000001" customHeight="1" x14ac:dyDescent="0.25">
      <c r="B7" s="196"/>
      <c r="C7" s="233"/>
      <c r="D7" s="233"/>
      <c r="E7" s="232"/>
      <c r="F7" s="233"/>
      <c r="G7" s="552"/>
      <c r="H7" s="195"/>
      <c r="I7" s="195"/>
      <c r="J7" s="24"/>
      <c r="K7" s="232" t="str">
        <f>IF(AND(J7&gt;=$C$47,J7&lt;=$D$47),"1º Trimestre",IF(AND(J7&gt;=$C$48,J7&lt;=$D$48),"2º Trimestre",IF(AND(J7&gt;=$C$49,J7&lt;=$D$49),"3º Trimestre",IF(AND(J7&gt;=$C$50,J7&lt;=$D$50),"4º Trimestre","-"))))</f>
        <v>-</v>
      </c>
      <c r="L7" s="436"/>
    </row>
    <row r="8" spans="2:12" ht="20.100000000000001" customHeight="1" x14ac:dyDescent="0.25">
      <c r="B8" s="196"/>
      <c r="C8" s="233"/>
      <c r="D8" s="233"/>
      <c r="E8" s="232"/>
      <c r="F8" s="233"/>
      <c r="G8" s="552"/>
      <c r="H8" s="195"/>
      <c r="I8" s="195"/>
      <c r="J8" s="24"/>
      <c r="K8" s="232" t="str">
        <f>IF(AND(J8&gt;=$C$47,J8&lt;=$D$47),"1º Trimestre",IF(AND(J8&gt;=$C$48,J8&lt;=$D$48),"2º Trimestre",IF(AND(J8&gt;=$C$49,J8&lt;=$D$49),"3º Trimestre",IF(AND(J8&gt;=$C$50,J8&lt;=$D$50),"4º Trimestre","-"))))</f>
        <v>-</v>
      </c>
      <c r="L8" s="436"/>
    </row>
    <row r="9" spans="2:12" ht="20.100000000000001" customHeight="1" thickBot="1" x14ac:dyDescent="0.3">
      <c r="B9" s="189"/>
      <c r="C9" s="192"/>
      <c r="D9" s="192"/>
      <c r="E9" s="190"/>
      <c r="F9" s="192"/>
      <c r="G9" s="192"/>
      <c r="H9" s="191"/>
      <c r="I9" s="191"/>
      <c r="J9" s="25"/>
      <c r="K9" s="190" t="str">
        <f>IF(AND(J9&gt;=$C$47,J9&lt;=$D$47),"1º Trimestre",IF(AND(J9&gt;=$C$48,J9&lt;=$D$48),"2º Trimestre",IF(AND(J9&gt;=$C$49,J9&lt;=$D$49),"3º Trimestre",IF(AND(J9&gt;=$C$50,J9&lt;=$D$50),"4º Trimestre","-"))))</f>
        <v>-</v>
      </c>
      <c r="L9" s="26"/>
    </row>
    <row r="10" spans="2:12" ht="33.75" x14ac:dyDescent="0.25">
      <c r="B10" s="814" t="s">
        <v>105</v>
      </c>
      <c r="C10" s="815"/>
      <c r="D10" s="815"/>
      <c r="E10" s="815"/>
      <c r="F10" s="815"/>
      <c r="G10" s="815"/>
      <c r="H10" s="815"/>
      <c r="I10" s="815"/>
      <c r="J10" s="815"/>
      <c r="K10" s="815"/>
      <c r="L10" s="816"/>
    </row>
    <row r="11" spans="2:12" ht="45" x14ac:dyDescent="0.25">
      <c r="B11" s="242" t="s">
        <v>0</v>
      </c>
      <c r="C11" s="241" t="s">
        <v>129</v>
      </c>
      <c r="D11" s="241" t="s">
        <v>1</v>
      </c>
      <c r="E11" s="241" t="s">
        <v>2</v>
      </c>
      <c r="F11" s="241" t="s">
        <v>3</v>
      </c>
      <c r="G11" s="241" t="s">
        <v>93</v>
      </c>
      <c r="H11" s="241" t="s">
        <v>4</v>
      </c>
      <c r="I11" s="241" t="s">
        <v>92</v>
      </c>
      <c r="J11" s="241" t="s">
        <v>5</v>
      </c>
      <c r="K11" s="241" t="s">
        <v>47</v>
      </c>
      <c r="L11" s="482" t="s">
        <v>136</v>
      </c>
    </row>
    <row r="12" spans="2:12" ht="195" x14ac:dyDescent="0.25">
      <c r="B12" s="67" t="s">
        <v>116</v>
      </c>
      <c r="C12" s="138">
        <v>290527</v>
      </c>
      <c r="D12" s="138" t="s">
        <v>343</v>
      </c>
      <c r="E12" s="197">
        <v>1</v>
      </c>
      <c r="F12" s="138" t="s">
        <v>344</v>
      </c>
      <c r="G12" s="138">
        <v>3911</v>
      </c>
      <c r="H12" s="35">
        <v>622740</v>
      </c>
      <c r="I12" s="35"/>
      <c r="J12" s="3">
        <v>45838</v>
      </c>
      <c r="K12" s="197">
        <v>2</v>
      </c>
      <c r="L12" s="281" t="s">
        <v>850</v>
      </c>
    </row>
    <row r="13" spans="2:12" ht="60" x14ac:dyDescent="0.25">
      <c r="B13" s="67" t="s">
        <v>135</v>
      </c>
      <c r="C13" s="138">
        <v>300578</v>
      </c>
      <c r="D13" s="138" t="s">
        <v>559</v>
      </c>
      <c r="E13" s="647" t="s">
        <v>114</v>
      </c>
      <c r="F13" s="138" t="s">
        <v>560</v>
      </c>
      <c r="G13" s="138">
        <v>3911</v>
      </c>
      <c r="H13" s="35">
        <v>264</v>
      </c>
      <c r="I13" s="35"/>
      <c r="J13" s="3">
        <v>45838</v>
      </c>
      <c r="K13" s="647">
        <v>2</v>
      </c>
      <c r="L13" s="281" t="s">
        <v>850</v>
      </c>
    </row>
    <row r="14" spans="2:12" ht="390" x14ac:dyDescent="0.25">
      <c r="B14" s="67" t="s">
        <v>135</v>
      </c>
      <c r="C14" s="138">
        <v>284805</v>
      </c>
      <c r="D14" s="138" t="s">
        <v>441</v>
      </c>
      <c r="E14" s="647" t="s">
        <v>114</v>
      </c>
      <c r="F14" s="138" t="s">
        <v>442</v>
      </c>
      <c r="G14" s="138">
        <v>3911</v>
      </c>
      <c r="H14" s="35">
        <v>4100</v>
      </c>
      <c r="I14" s="35"/>
      <c r="J14" s="3">
        <v>45793</v>
      </c>
      <c r="K14" s="647">
        <v>2</v>
      </c>
      <c r="L14" s="281" t="s">
        <v>850</v>
      </c>
    </row>
    <row r="15" spans="2:12" ht="105" x14ac:dyDescent="0.25">
      <c r="B15" s="67" t="s">
        <v>135</v>
      </c>
      <c r="C15" s="138">
        <v>284625</v>
      </c>
      <c r="D15" s="138" t="s">
        <v>434</v>
      </c>
      <c r="E15" s="647" t="s">
        <v>114</v>
      </c>
      <c r="F15" s="138" t="s">
        <v>433</v>
      </c>
      <c r="G15" s="138">
        <v>3911</v>
      </c>
      <c r="H15" s="35">
        <v>31500</v>
      </c>
      <c r="I15" s="35"/>
      <c r="J15" s="3">
        <v>45807</v>
      </c>
      <c r="K15" s="647">
        <v>2</v>
      </c>
      <c r="L15" s="281" t="s">
        <v>850</v>
      </c>
    </row>
    <row r="16" spans="2:12" x14ac:dyDescent="0.25">
      <c r="B16" s="67"/>
      <c r="C16" s="138"/>
      <c r="D16" s="138"/>
      <c r="E16" s="647"/>
      <c r="F16" s="138"/>
      <c r="G16" s="138"/>
      <c r="H16" s="35"/>
      <c r="I16" s="35"/>
      <c r="J16" s="3"/>
      <c r="K16" s="647"/>
      <c r="L16" s="281"/>
    </row>
    <row r="17" spans="2:12" x14ac:dyDescent="0.25">
      <c r="B17" s="67"/>
      <c r="C17" s="138"/>
      <c r="D17" s="138"/>
      <c r="E17" s="647"/>
      <c r="F17" s="138"/>
      <c r="G17" s="138"/>
      <c r="H17" s="35"/>
      <c r="I17" s="35"/>
      <c r="J17" s="3"/>
      <c r="K17" s="647"/>
      <c r="L17" s="281"/>
    </row>
    <row r="18" spans="2:12" x14ac:dyDescent="0.25">
      <c r="B18" s="67"/>
      <c r="C18" s="138"/>
      <c r="D18" s="138"/>
      <c r="E18" s="647"/>
      <c r="F18" s="138"/>
      <c r="G18" s="138"/>
      <c r="H18" s="35"/>
      <c r="I18" s="35"/>
      <c r="J18" s="3"/>
      <c r="K18" s="647"/>
      <c r="L18" s="281"/>
    </row>
    <row r="19" spans="2:12" x14ac:dyDescent="0.25">
      <c r="B19" s="67"/>
      <c r="C19" s="138"/>
      <c r="D19" s="138"/>
      <c r="E19" s="647"/>
      <c r="F19" s="138"/>
      <c r="G19" s="138"/>
      <c r="H19" s="35"/>
      <c r="I19" s="35"/>
      <c r="J19" s="3"/>
      <c r="K19" s="647"/>
      <c r="L19" s="281"/>
    </row>
    <row r="20" spans="2:12" x14ac:dyDescent="0.25">
      <c r="B20" s="67"/>
      <c r="C20" s="138"/>
      <c r="D20" s="138"/>
      <c r="E20" s="647"/>
      <c r="F20" s="138"/>
      <c r="G20" s="138"/>
      <c r="H20" s="35"/>
      <c r="I20" s="35"/>
      <c r="J20" s="3"/>
      <c r="K20" s="647"/>
      <c r="L20" s="281"/>
    </row>
    <row r="21" spans="2:12" x14ac:dyDescent="0.25">
      <c r="B21" s="67"/>
      <c r="C21" s="138"/>
      <c r="D21" s="138"/>
      <c r="E21" s="197"/>
      <c r="F21" s="138"/>
      <c r="G21" s="138"/>
      <c r="H21" s="35"/>
      <c r="I21" s="35"/>
      <c r="J21" s="3"/>
      <c r="K21" s="197"/>
      <c r="L21" s="281"/>
    </row>
    <row r="22" spans="2:12" x14ac:dyDescent="0.25">
      <c r="B22" s="229"/>
      <c r="C22" s="228"/>
      <c r="D22" s="230"/>
      <c r="E22" s="228"/>
      <c r="F22" s="230"/>
      <c r="G22" s="553"/>
      <c r="H22" s="29"/>
      <c r="I22" s="29"/>
      <c r="J22" s="13"/>
      <c r="K22" s="228"/>
      <c r="L22" s="281"/>
    </row>
    <row r="23" spans="2:12" ht="20.100000000000001" customHeight="1" thickBot="1" x14ac:dyDescent="0.3">
      <c r="B23" s="445"/>
      <c r="C23" s="111"/>
      <c r="D23" s="444"/>
      <c r="E23" s="111"/>
      <c r="F23" s="444"/>
      <c r="G23" s="556"/>
      <c r="H23" s="113"/>
      <c r="I23" s="113"/>
      <c r="J23" s="165"/>
      <c r="K23" s="111"/>
      <c r="L23" s="442"/>
    </row>
    <row r="24" spans="2:12" ht="33.75" x14ac:dyDescent="0.25">
      <c r="B24" s="814" t="s">
        <v>106</v>
      </c>
      <c r="C24" s="815"/>
      <c r="D24" s="815"/>
      <c r="E24" s="815"/>
      <c r="F24" s="815"/>
      <c r="G24" s="815"/>
      <c r="H24" s="815"/>
      <c r="I24" s="815"/>
      <c r="J24" s="815"/>
      <c r="K24" s="815"/>
      <c r="L24" s="816"/>
    </row>
    <row r="25" spans="2:12" ht="45" x14ac:dyDescent="0.25">
      <c r="B25" s="242" t="s">
        <v>0</v>
      </c>
      <c r="C25" s="241" t="s">
        <v>129</v>
      </c>
      <c r="D25" s="241" t="s">
        <v>1</v>
      </c>
      <c r="E25" s="241" t="s">
        <v>2</v>
      </c>
      <c r="F25" s="241" t="s">
        <v>3</v>
      </c>
      <c r="G25" s="241" t="s">
        <v>93</v>
      </c>
      <c r="H25" s="241" t="s">
        <v>4</v>
      </c>
      <c r="I25" s="241" t="s">
        <v>92</v>
      </c>
      <c r="J25" s="241" t="s">
        <v>5</v>
      </c>
      <c r="K25" s="241" t="s">
        <v>47</v>
      </c>
      <c r="L25" s="482" t="s">
        <v>136</v>
      </c>
    </row>
    <row r="26" spans="2:12" ht="210" x14ac:dyDescent="0.25">
      <c r="B26" s="196" t="s">
        <v>135</v>
      </c>
      <c r="C26" s="233">
        <v>284630</v>
      </c>
      <c r="D26" s="233" t="s">
        <v>437</v>
      </c>
      <c r="E26" s="232" t="s">
        <v>114</v>
      </c>
      <c r="F26" s="233" t="s">
        <v>438</v>
      </c>
      <c r="G26" s="552">
        <v>3911</v>
      </c>
      <c r="H26" s="195">
        <v>24000</v>
      </c>
      <c r="I26" s="195"/>
      <c r="J26" s="24">
        <v>45864</v>
      </c>
      <c r="K26" s="232">
        <v>3</v>
      </c>
      <c r="L26" s="436" t="s">
        <v>850</v>
      </c>
    </row>
    <row r="27" spans="2:12" ht="409.5" x14ac:dyDescent="0.25">
      <c r="B27" s="196" t="s">
        <v>135</v>
      </c>
      <c r="C27" s="233">
        <v>284629</v>
      </c>
      <c r="D27" s="233" t="s">
        <v>435</v>
      </c>
      <c r="E27" s="232" t="s">
        <v>114</v>
      </c>
      <c r="F27" s="233" t="s">
        <v>436</v>
      </c>
      <c r="G27" s="552">
        <v>3911</v>
      </c>
      <c r="H27" s="195">
        <v>144000</v>
      </c>
      <c r="I27" s="195"/>
      <c r="J27" s="24">
        <v>45899</v>
      </c>
      <c r="K27" s="232">
        <v>3</v>
      </c>
      <c r="L27" s="436" t="s">
        <v>850</v>
      </c>
    </row>
    <row r="28" spans="2:12" ht="20.100000000000001" customHeight="1" x14ac:dyDescent="0.25">
      <c r="B28" s="196"/>
      <c r="C28" s="233"/>
      <c r="D28" s="233"/>
      <c r="E28" s="232"/>
      <c r="F28" s="233"/>
      <c r="G28" s="552"/>
      <c r="H28" s="195"/>
      <c r="I28" s="195"/>
      <c r="J28" s="24"/>
      <c r="K28" s="232"/>
      <c r="L28" s="436"/>
    </row>
    <row r="29" spans="2:12" ht="20.100000000000001" customHeight="1" x14ac:dyDescent="0.25">
      <c r="B29" s="196"/>
      <c r="C29" s="233"/>
      <c r="D29" s="233"/>
      <c r="E29" s="232"/>
      <c r="F29" s="233"/>
      <c r="G29" s="552"/>
      <c r="H29" s="195"/>
      <c r="I29" s="195"/>
      <c r="J29" s="24"/>
      <c r="K29" s="232"/>
      <c r="L29" s="436"/>
    </row>
    <row r="30" spans="2:12" ht="20.100000000000001" customHeight="1" thickBot="1" x14ac:dyDescent="0.3">
      <c r="B30" s="231"/>
      <c r="C30" s="438"/>
      <c r="D30" s="438"/>
      <c r="E30" s="437"/>
      <c r="F30" s="438"/>
      <c r="G30" s="554"/>
      <c r="H30" s="194"/>
      <c r="I30" s="194"/>
      <c r="J30" s="204"/>
      <c r="K30" s="437"/>
      <c r="L30" s="70"/>
    </row>
    <row r="31" spans="2:12" ht="33.75" x14ac:dyDescent="0.25">
      <c r="B31" s="814" t="s">
        <v>107</v>
      </c>
      <c r="C31" s="815"/>
      <c r="D31" s="815"/>
      <c r="E31" s="815"/>
      <c r="F31" s="815"/>
      <c r="G31" s="815"/>
      <c r="H31" s="815"/>
      <c r="I31" s="815"/>
      <c r="J31" s="815"/>
      <c r="K31" s="815"/>
      <c r="L31" s="816"/>
    </row>
    <row r="32" spans="2:12" ht="45" x14ac:dyDescent="0.25">
      <c r="B32" s="242" t="s">
        <v>0</v>
      </c>
      <c r="C32" s="241" t="s">
        <v>129</v>
      </c>
      <c r="D32" s="241" t="s">
        <v>1</v>
      </c>
      <c r="E32" s="241" t="s">
        <v>2</v>
      </c>
      <c r="F32" s="241" t="s">
        <v>3</v>
      </c>
      <c r="G32" s="241" t="s">
        <v>93</v>
      </c>
      <c r="H32" s="241" t="s">
        <v>4</v>
      </c>
      <c r="I32" s="241" t="s">
        <v>92</v>
      </c>
      <c r="J32" s="241" t="s">
        <v>5</v>
      </c>
      <c r="K32" s="241" t="s">
        <v>47</v>
      </c>
      <c r="L32" s="482" t="s">
        <v>136</v>
      </c>
    </row>
    <row r="33" spans="2:12" x14ac:dyDescent="0.25">
      <c r="B33" s="67"/>
      <c r="C33" s="138"/>
      <c r="D33" s="138"/>
      <c r="E33" s="197"/>
      <c r="F33" s="138"/>
      <c r="G33" s="138"/>
      <c r="H33" s="35"/>
      <c r="I33" s="35"/>
      <c r="J33" s="3"/>
      <c r="K33" s="197"/>
      <c r="L33" s="281"/>
    </row>
    <row r="34" spans="2:12" x14ac:dyDescent="0.25">
      <c r="B34" s="67"/>
      <c r="C34" s="138"/>
      <c r="D34" s="138"/>
      <c r="E34" s="197"/>
      <c r="F34" s="138"/>
      <c r="G34" s="138"/>
      <c r="H34" s="35"/>
      <c r="I34" s="35"/>
      <c r="J34" s="3"/>
      <c r="K34" s="197"/>
      <c r="L34" s="281"/>
    </row>
    <row r="35" spans="2:12" ht="20.100000000000001" customHeight="1" x14ac:dyDescent="0.25">
      <c r="B35" s="67"/>
      <c r="C35" s="138"/>
      <c r="D35" s="138"/>
      <c r="E35" s="197"/>
      <c r="F35" s="138"/>
      <c r="G35" s="138"/>
      <c r="H35" s="35"/>
      <c r="I35" s="35"/>
      <c r="J35" s="3"/>
      <c r="K35" s="197" t="str">
        <f>IF(AND(J35&gt;=$C$47,J35&lt;=$D$47),"1º Trimestre",IF(AND(J35&gt;=$C$48,J35&lt;=$D$48),"2º Trimestre",IF(AND(J35&gt;=$C$49,J35&lt;=$D$49),"3º Trimestre",IF(AND(J35&gt;=$C$50,J35&lt;=$D$50),"4º Trimestre","-"))))</f>
        <v>-</v>
      </c>
      <c r="L35" s="281"/>
    </row>
    <row r="36" spans="2:12" ht="20.100000000000001" customHeight="1" x14ac:dyDescent="0.25">
      <c r="B36" s="67"/>
      <c r="C36" s="138"/>
      <c r="D36" s="138"/>
      <c r="E36" s="197"/>
      <c r="F36" s="138"/>
      <c r="G36" s="138"/>
      <c r="H36" s="35"/>
      <c r="I36" s="35"/>
      <c r="J36" s="3"/>
      <c r="K36" s="197" t="str">
        <f>IF(AND(J36&gt;=$C$47,J36&lt;=$D$47),"1º Trimestre",IF(AND(J36&gt;=$C$48,J36&lt;=$D$48),"2º Trimestre",IF(AND(J36&gt;=$C$49,J36&lt;=$D$49),"3º Trimestre",IF(AND(J36&gt;=$C$50,J36&lt;=$D$50),"4º Trimestre","-"))))</f>
        <v>-</v>
      </c>
      <c r="L36" s="281"/>
    </row>
    <row r="37" spans="2:12" ht="20.100000000000001" customHeight="1" thickBot="1" x14ac:dyDescent="0.3">
      <c r="B37" s="19"/>
      <c r="C37" s="129"/>
      <c r="D37" s="129"/>
      <c r="E37" s="208"/>
      <c r="F37" s="129"/>
      <c r="G37" s="129"/>
      <c r="H37" s="124"/>
      <c r="I37" s="124"/>
      <c r="J37" s="21"/>
      <c r="K37" s="208" t="str">
        <f>IF(AND(J37&gt;=$C$47,J37&lt;=$D$47),"1º Trimestre",IF(AND(J37&gt;=$C$48,J37&lt;=$D$48),"2º Trimestre",IF(AND(J37&gt;=$C$49,J37&lt;=$D$49),"3º Trimestre",IF(AND(J37&gt;=$C$50,J37&lt;=$D$50),"4º Trimestre","-"))))</f>
        <v>-</v>
      </c>
      <c r="L37" s="240"/>
    </row>
    <row r="38" spans="2:12" ht="33.75" x14ac:dyDescent="0.25">
      <c r="B38" s="824" t="s">
        <v>108</v>
      </c>
      <c r="C38" s="825"/>
      <c r="D38" s="825"/>
      <c r="E38" s="825"/>
      <c r="F38" s="825"/>
      <c r="G38" s="825"/>
      <c r="H38" s="825"/>
      <c r="I38" s="825"/>
      <c r="J38" s="825"/>
      <c r="K38" s="825"/>
      <c r="L38" s="826"/>
    </row>
    <row r="39" spans="2:12" ht="45" x14ac:dyDescent="0.25">
      <c r="B39" s="242" t="s">
        <v>0</v>
      </c>
      <c r="C39" s="241" t="s">
        <v>129</v>
      </c>
      <c r="D39" s="241" t="s">
        <v>1</v>
      </c>
      <c r="E39" s="241" t="s">
        <v>2</v>
      </c>
      <c r="F39" s="241" t="s">
        <v>3</v>
      </c>
      <c r="G39" s="241" t="s">
        <v>93</v>
      </c>
      <c r="H39" s="241" t="s">
        <v>4</v>
      </c>
      <c r="I39" s="241" t="s">
        <v>92</v>
      </c>
      <c r="J39" s="241" t="s">
        <v>5</v>
      </c>
      <c r="K39" s="241" t="s">
        <v>47</v>
      </c>
      <c r="L39" s="482" t="s">
        <v>136</v>
      </c>
    </row>
    <row r="40" spans="2:12" ht="20.100000000000001" customHeight="1" x14ac:dyDescent="0.25">
      <c r="B40" s="196" t="s">
        <v>135</v>
      </c>
      <c r="C40" s="233">
        <v>284611</v>
      </c>
      <c r="D40" s="233" t="s">
        <v>431</v>
      </c>
      <c r="E40" s="232" t="s">
        <v>114</v>
      </c>
      <c r="F40" s="233" t="s">
        <v>432</v>
      </c>
      <c r="G40" s="552">
        <v>5218</v>
      </c>
      <c r="H40" s="195">
        <v>55000</v>
      </c>
      <c r="I40" s="195"/>
      <c r="J40" s="24">
        <v>45953</v>
      </c>
      <c r="K40" s="232">
        <v>4</v>
      </c>
      <c r="L40" s="436" t="s">
        <v>850</v>
      </c>
    </row>
    <row r="41" spans="2:12" ht="20.100000000000001" customHeight="1" x14ac:dyDescent="0.25">
      <c r="B41" s="196" t="s">
        <v>135</v>
      </c>
      <c r="C41" s="233">
        <v>284555</v>
      </c>
      <c r="D41" s="233" t="s">
        <v>429</v>
      </c>
      <c r="E41" s="232" t="s">
        <v>114</v>
      </c>
      <c r="F41" s="233" t="s">
        <v>430</v>
      </c>
      <c r="G41" s="552">
        <v>5218</v>
      </c>
      <c r="H41" s="195">
        <v>50000</v>
      </c>
      <c r="I41" s="195"/>
      <c r="J41" s="24">
        <v>45956</v>
      </c>
      <c r="K41" s="232">
        <v>4</v>
      </c>
      <c r="L41" s="436" t="s">
        <v>850</v>
      </c>
    </row>
    <row r="42" spans="2:12" ht="20.100000000000001" customHeight="1" x14ac:dyDescent="0.25">
      <c r="B42" s="196" t="s">
        <v>135</v>
      </c>
      <c r="C42" s="233">
        <v>284746</v>
      </c>
      <c r="D42" s="233" t="s">
        <v>439</v>
      </c>
      <c r="E42" s="232" t="s">
        <v>114</v>
      </c>
      <c r="F42" s="233" t="s">
        <v>440</v>
      </c>
      <c r="G42" s="552">
        <v>3911</v>
      </c>
      <c r="H42" s="195">
        <v>10200</v>
      </c>
      <c r="I42" s="195"/>
      <c r="J42" s="24">
        <v>46022</v>
      </c>
      <c r="K42" s="232">
        <v>4</v>
      </c>
      <c r="L42" s="436" t="s">
        <v>850</v>
      </c>
    </row>
    <row r="43" spans="2:12" ht="20.100000000000001" customHeight="1" x14ac:dyDescent="0.25">
      <c r="B43" s="196"/>
      <c r="C43" s="233"/>
      <c r="D43" s="233"/>
      <c r="E43" s="232"/>
      <c r="F43" s="233"/>
      <c r="G43" s="552"/>
      <c r="H43" s="195"/>
      <c r="I43" s="195"/>
      <c r="J43" s="24"/>
      <c r="K43" s="232" t="str">
        <f>IF(AND(J43&gt;=$C$47,J43&lt;=$D$47),"1º Trimestre",IF(AND(J43&gt;=$C$48,J43&lt;=$D$48),"2º Trimestre",IF(AND(J43&gt;=$C$49,J43&lt;=$D$49),"3º Trimestre",IF(AND(J43&gt;=$C$50,J43&lt;=$D$50),"4º Trimestre","-"))))</f>
        <v>-</v>
      </c>
      <c r="L43" s="436"/>
    </row>
    <row r="44" spans="2:12" ht="20.100000000000001" customHeight="1" thickBot="1" x14ac:dyDescent="0.3">
      <c r="B44" s="189"/>
      <c r="C44" s="192"/>
      <c r="D44" s="192"/>
      <c r="E44" s="190"/>
      <c r="F44" s="192"/>
      <c r="G44" s="192"/>
      <c r="H44" s="191"/>
      <c r="I44" s="191"/>
      <c r="J44" s="293"/>
      <c r="K44" s="190" t="str">
        <f>IF(AND(J44&gt;=$C$47,J44&lt;=$D$47),"1º Trimestre",IF(AND(J44&gt;=$C$48,J44&lt;=$D$48),"2º Trimestre",IF(AND(J44&gt;=$C$49,J44&lt;=$D$49),"3º Trimestre",IF(AND(J44&gt;=$C$50,J44&lt;=$D$50),"4º Trimestre","-"))))</f>
        <v>-</v>
      </c>
      <c r="L44" s="26"/>
    </row>
    <row r="45" spans="2:12" ht="19.5" thickBot="1" x14ac:dyDescent="0.3">
      <c r="H45" s="292">
        <f>SUM(H5:H44)</f>
        <v>941804</v>
      </c>
      <c r="I45" s="292">
        <f>SUM(I5:I44)</f>
        <v>0</v>
      </c>
    </row>
    <row r="46" spans="2:12" ht="16.5" thickBot="1" x14ac:dyDescent="0.3">
      <c r="B46" s="86"/>
      <c r="C46" s="80" t="s">
        <v>45</v>
      </c>
      <c r="D46" s="81" t="s">
        <v>46</v>
      </c>
      <c r="H46" s="462"/>
      <c r="I46" s="462"/>
    </row>
    <row r="47" spans="2:12" ht="15.75" x14ac:dyDescent="0.25">
      <c r="B47" s="91" t="s">
        <v>41</v>
      </c>
      <c r="C47" s="82">
        <v>45292</v>
      </c>
      <c r="D47" s="79">
        <v>45382</v>
      </c>
      <c r="H47" s="462"/>
      <c r="I47" s="462"/>
    </row>
    <row r="48" spans="2:12" ht="15.75" x14ac:dyDescent="0.25">
      <c r="B48" s="88" t="s">
        <v>42</v>
      </c>
      <c r="C48" s="83">
        <v>45383</v>
      </c>
      <c r="D48" s="77">
        <v>45473</v>
      </c>
      <c r="H48" s="462"/>
      <c r="I48" s="462"/>
    </row>
    <row r="49" spans="2:9" ht="15.75" x14ac:dyDescent="0.25">
      <c r="B49" s="88" t="s">
        <v>43</v>
      </c>
      <c r="C49" s="83">
        <v>45474</v>
      </c>
      <c r="D49" s="77">
        <v>45565</v>
      </c>
      <c r="H49" s="462"/>
      <c r="I49" s="462"/>
    </row>
    <row r="50" spans="2:9" ht="16.5" thickBot="1" x14ac:dyDescent="0.3">
      <c r="B50" s="89" t="s">
        <v>44</v>
      </c>
      <c r="C50" s="84">
        <v>45566</v>
      </c>
      <c r="D50" s="78">
        <v>45657</v>
      </c>
    </row>
  </sheetData>
  <sheetProtection selectLockedCells="1"/>
  <sortState ref="B3:K10">
    <sortCondition ref="J10"/>
  </sortState>
  <mergeCells count="6">
    <mergeCell ref="B2:L2"/>
    <mergeCell ref="B3:L3"/>
    <mergeCell ref="B38:L38"/>
    <mergeCell ref="B10:L10"/>
    <mergeCell ref="B24:L24"/>
    <mergeCell ref="B31:L31"/>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4"/>
  <sheetViews>
    <sheetView showGridLines="0" zoomScale="80" zoomScaleNormal="80" workbookViewId="0">
      <selection activeCell="F26" sqref="F26"/>
    </sheetView>
  </sheetViews>
  <sheetFormatPr defaultRowHeight="15" x14ac:dyDescent="0.25"/>
  <cols>
    <col min="1" max="1" width="3.7109375" style="5" customWidth="1"/>
    <col min="2" max="3" width="25.7109375" style="5" customWidth="1"/>
    <col min="4" max="4" width="60.7109375" style="435" customWidth="1"/>
    <col min="5" max="5" width="13.7109375" style="5" customWidth="1"/>
    <col min="6" max="6" width="70.7109375" style="5" customWidth="1"/>
    <col min="7" max="7" width="20.7109375" style="5" customWidth="1"/>
    <col min="8" max="10" width="25.7109375" style="5" customWidth="1"/>
    <col min="11" max="11" width="20.7109375" style="5" customWidth="1"/>
    <col min="12" max="12" width="13.7109375" style="5" customWidth="1"/>
    <col min="13" max="15" width="11.28515625" style="5" bestFit="1" customWidth="1"/>
    <col min="16" max="16384" width="9.140625" style="5"/>
  </cols>
  <sheetData>
    <row r="1" spans="2:12" ht="20.100000000000001" customHeight="1" thickBot="1" x14ac:dyDescent="0.3">
      <c r="B1" s="405" t="s">
        <v>109</v>
      </c>
      <c r="C1" s="405" t="s">
        <v>110</v>
      </c>
    </row>
    <row r="2" spans="2:12" ht="34.5" thickBot="1" x14ac:dyDescent="0.3">
      <c r="B2" s="811" t="s">
        <v>12</v>
      </c>
      <c r="C2" s="812"/>
      <c r="D2" s="812"/>
      <c r="E2" s="812"/>
      <c r="F2" s="812"/>
      <c r="G2" s="812"/>
      <c r="H2" s="812"/>
      <c r="I2" s="812"/>
      <c r="J2" s="812"/>
      <c r="K2" s="812"/>
      <c r="L2" s="813"/>
    </row>
    <row r="3" spans="2:12" ht="33.75" x14ac:dyDescent="0.25">
      <c r="B3" s="814" t="s">
        <v>104</v>
      </c>
      <c r="C3" s="815"/>
      <c r="D3" s="815"/>
      <c r="E3" s="815"/>
      <c r="F3" s="815"/>
      <c r="G3" s="815"/>
      <c r="H3" s="815"/>
      <c r="I3" s="815"/>
      <c r="J3" s="815"/>
      <c r="K3" s="815"/>
      <c r="L3" s="816"/>
    </row>
    <row r="4" spans="2:12" ht="45" x14ac:dyDescent="0.25">
      <c r="B4" s="242" t="s">
        <v>0</v>
      </c>
      <c r="C4" s="241" t="s">
        <v>94</v>
      </c>
      <c r="D4" s="241" t="s">
        <v>1</v>
      </c>
      <c r="E4" s="241" t="s">
        <v>2</v>
      </c>
      <c r="F4" s="241" t="s">
        <v>3</v>
      </c>
      <c r="G4" s="241" t="s">
        <v>93</v>
      </c>
      <c r="H4" s="241" t="s">
        <v>4</v>
      </c>
      <c r="I4" s="241" t="s">
        <v>92</v>
      </c>
      <c r="J4" s="241" t="s">
        <v>5</v>
      </c>
      <c r="K4" s="241" t="s">
        <v>47</v>
      </c>
      <c r="L4" s="482" t="s">
        <v>136</v>
      </c>
    </row>
    <row r="5" spans="2:12" ht="180" x14ac:dyDescent="0.25">
      <c r="B5" s="196" t="s">
        <v>116</v>
      </c>
      <c r="C5" s="232">
        <v>290712</v>
      </c>
      <c r="D5" s="233" t="s">
        <v>149</v>
      </c>
      <c r="E5" s="232" t="s">
        <v>114</v>
      </c>
      <c r="F5" s="233" t="s">
        <v>382</v>
      </c>
      <c r="G5" s="552">
        <v>3921</v>
      </c>
      <c r="H5" s="195">
        <v>178781.06</v>
      </c>
      <c r="I5" s="195"/>
      <c r="J5" s="234">
        <v>45734</v>
      </c>
      <c r="K5" s="232">
        <v>1</v>
      </c>
      <c r="L5" s="436" t="s">
        <v>850</v>
      </c>
    </row>
    <row r="6" spans="2:12" ht="90" x14ac:dyDescent="0.25">
      <c r="B6" s="196" t="s">
        <v>133</v>
      </c>
      <c r="C6" s="232">
        <v>290634</v>
      </c>
      <c r="D6" s="233" t="s">
        <v>190</v>
      </c>
      <c r="E6" s="232">
        <v>305</v>
      </c>
      <c r="F6" s="233" t="s">
        <v>191</v>
      </c>
      <c r="G6" s="552">
        <v>3921</v>
      </c>
      <c r="H6" s="195">
        <v>9814.73</v>
      </c>
      <c r="I6" s="195"/>
      <c r="J6" s="234">
        <v>45747</v>
      </c>
      <c r="K6" s="232">
        <v>1</v>
      </c>
      <c r="L6" s="436" t="s">
        <v>850</v>
      </c>
    </row>
    <row r="7" spans="2:12" x14ac:dyDescent="0.25">
      <c r="B7" s="196"/>
      <c r="C7" s="232"/>
      <c r="D7" s="233"/>
      <c r="E7" s="232"/>
      <c r="F7" s="233"/>
      <c r="G7" s="552"/>
      <c r="H7" s="195"/>
      <c r="I7" s="195"/>
      <c r="J7" s="234"/>
      <c r="K7" s="232"/>
      <c r="L7" s="436"/>
    </row>
    <row r="8" spans="2:12" x14ac:dyDescent="0.25">
      <c r="B8" s="196"/>
      <c r="C8" s="232"/>
      <c r="D8" s="233"/>
      <c r="E8" s="232"/>
      <c r="F8" s="233"/>
      <c r="G8" s="552"/>
      <c r="H8" s="195"/>
      <c r="I8" s="195"/>
      <c r="J8" s="24"/>
      <c r="K8" s="232"/>
      <c r="L8" s="436"/>
    </row>
    <row r="9" spans="2:12" ht="15.75" thickBot="1" x14ac:dyDescent="0.3">
      <c r="B9" s="189"/>
      <c r="C9" s="190"/>
      <c r="D9" s="192"/>
      <c r="E9" s="190"/>
      <c r="F9" s="192"/>
      <c r="G9" s="192"/>
      <c r="H9" s="191"/>
      <c r="I9" s="191"/>
      <c r="J9" s="25"/>
      <c r="K9" s="190"/>
      <c r="L9" s="26"/>
    </row>
    <row r="10" spans="2:12" ht="33.75" x14ac:dyDescent="0.25">
      <c r="B10" s="824" t="s">
        <v>105</v>
      </c>
      <c r="C10" s="825"/>
      <c r="D10" s="825"/>
      <c r="E10" s="825"/>
      <c r="F10" s="825"/>
      <c r="G10" s="825"/>
      <c r="H10" s="825"/>
      <c r="I10" s="825"/>
      <c r="J10" s="825"/>
      <c r="K10" s="825"/>
      <c r="L10" s="826"/>
    </row>
    <row r="11" spans="2:12" ht="45" x14ac:dyDescent="0.25">
      <c r="B11" s="242" t="s">
        <v>0</v>
      </c>
      <c r="C11" s="241" t="s">
        <v>94</v>
      </c>
      <c r="D11" s="241" t="s">
        <v>1</v>
      </c>
      <c r="E11" s="241" t="s">
        <v>2</v>
      </c>
      <c r="F11" s="241" t="s">
        <v>3</v>
      </c>
      <c r="G11" s="241" t="s">
        <v>93</v>
      </c>
      <c r="H11" s="241" t="s">
        <v>4</v>
      </c>
      <c r="I11" s="241" t="s">
        <v>92</v>
      </c>
      <c r="J11" s="241" t="s">
        <v>5</v>
      </c>
      <c r="K11" s="241" t="s">
        <v>47</v>
      </c>
      <c r="L11" s="482" t="s">
        <v>136</v>
      </c>
    </row>
    <row r="12" spans="2:12" ht="20.100000000000001" customHeight="1" x14ac:dyDescent="0.25">
      <c r="B12" s="67"/>
      <c r="C12" s="197"/>
      <c r="D12" s="138"/>
      <c r="E12" s="197"/>
      <c r="F12" s="138"/>
      <c r="G12" s="138"/>
      <c r="H12" s="35"/>
      <c r="I12" s="35"/>
      <c r="J12" s="3"/>
      <c r="K12" s="197" t="str">
        <f>IF(AND(J12&gt;=$C$40,J12&lt;=$D$40),"1º Trimestre",IF(AND(J12&gt;=$C$41,J12&lt;=$D$41),"2º Trimestre",IF(AND(J12&gt;=$C$42,J12&lt;=$D$42),"3º Trimestre",IF(AND(J12&gt;=$C$43,J12&lt;=$D$43),"4º Trimestre","-"))))</f>
        <v>-</v>
      </c>
      <c r="L12" s="239"/>
    </row>
    <row r="13" spans="2:12" ht="20.100000000000001" customHeight="1" x14ac:dyDescent="0.25">
      <c r="B13" s="67"/>
      <c r="C13" s="197"/>
      <c r="D13" s="138"/>
      <c r="E13" s="197"/>
      <c r="F13" s="138"/>
      <c r="G13" s="138"/>
      <c r="H13" s="35"/>
      <c r="I13" s="35"/>
      <c r="J13" s="3"/>
      <c r="K13" s="197" t="str">
        <f>IF(AND(J13&gt;=$C$40,J13&lt;=$D$40),"1º Trimestre",IF(AND(J13&gt;=$C$41,J13&lt;=$D$41),"2º Trimestre",IF(AND(J13&gt;=$C$42,J13&lt;=$D$42),"3º Trimestre",IF(AND(J13&gt;=$C$43,J13&lt;=$D$43),"4º Trimestre","-"))))</f>
        <v>-</v>
      </c>
      <c r="L13" s="239"/>
    </row>
    <row r="14" spans="2:12" ht="20.100000000000001" customHeight="1" x14ac:dyDescent="0.25">
      <c r="B14" s="67"/>
      <c r="C14" s="197"/>
      <c r="D14" s="138"/>
      <c r="E14" s="197"/>
      <c r="F14" s="138"/>
      <c r="G14" s="138"/>
      <c r="H14" s="35"/>
      <c r="I14" s="35"/>
      <c r="J14" s="3"/>
      <c r="K14" s="197" t="str">
        <f>IF(AND(J14&gt;=$C$40,J14&lt;=$D$40),"1º Trimestre",IF(AND(J14&gt;=$C$41,J14&lt;=$D$41),"2º Trimestre",IF(AND(J14&gt;=$C$42,J14&lt;=$D$42),"3º Trimestre",IF(AND(J14&gt;=$C$43,J14&lt;=$D$43),"4º Trimestre","-"))))</f>
        <v>-</v>
      </c>
      <c r="L14" s="239"/>
    </row>
    <row r="15" spans="2:12" ht="20.100000000000001" customHeight="1" x14ac:dyDescent="0.25">
      <c r="B15" s="67"/>
      <c r="C15" s="197"/>
      <c r="D15" s="138"/>
      <c r="E15" s="197"/>
      <c r="F15" s="138"/>
      <c r="G15" s="138"/>
      <c r="H15" s="35"/>
      <c r="I15" s="35"/>
      <c r="J15" s="3"/>
      <c r="K15" s="197" t="str">
        <f>IF(AND(J15&gt;=$C$40,J15&lt;=$D$40),"1º Trimestre",IF(AND(J15&gt;=$C$41,J15&lt;=$D$41),"2º Trimestre",IF(AND(J15&gt;=$C$42,J15&lt;=$D$42),"3º Trimestre",IF(AND(J15&gt;=$C$43,J15&lt;=$D$43),"4º Trimestre","-"))))</f>
        <v>-</v>
      </c>
      <c r="L15" s="239"/>
    </row>
    <row r="16" spans="2:12" ht="20.100000000000001" customHeight="1" thickBot="1" x14ac:dyDescent="0.3">
      <c r="B16" s="127"/>
      <c r="C16" s="71"/>
      <c r="D16" s="283"/>
      <c r="E16" s="71"/>
      <c r="F16" s="283"/>
      <c r="G16" s="283"/>
      <c r="H16" s="72"/>
      <c r="I16" s="72"/>
      <c r="J16" s="409"/>
      <c r="K16" s="71" t="str">
        <f>IF(AND(J16&gt;=$C$40,J16&lt;=$D$40),"1º Trimestre",IF(AND(J16&gt;=$C$41,J16&lt;=$D$41),"2º Trimestre",IF(AND(J16&gt;=$C$42,J16&lt;=$D$42),"3º Trimestre",IF(AND(J16&gt;=$C$43,J16&lt;=$D$43),"4º Trimestre","-"))))</f>
        <v>-</v>
      </c>
      <c r="L16" s="284"/>
    </row>
    <row r="17" spans="2:12" ht="33.75" x14ac:dyDescent="0.25">
      <c r="B17" s="814" t="s">
        <v>106</v>
      </c>
      <c r="C17" s="815"/>
      <c r="D17" s="815"/>
      <c r="E17" s="815"/>
      <c r="F17" s="815"/>
      <c r="G17" s="815"/>
      <c r="H17" s="815"/>
      <c r="I17" s="815"/>
      <c r="J17" s="815"/>
      <c r="K17" s="815"/>
      <c r="L17" s="816"/>
    </row>
    <row r="18" spans="2:12" ht="45" x14ac:dyDescent="0.25">
      <c r="B18" s="242" t="s">
        <v>0</v>
      </c>
      <c r="C18" s="241" t="s">
        <v>94</v>
      </c>
      <c r="D18" s="241" t="s">
        <v>1</v>
      </c>
      <c r="E18" s="241" t="s">
        <v>2</v>
      </c>
      <c r="F18" s="241" t="s">
        <v>3</v>
      </c>
      <c r="G18" s="241" t="s">
        <v>93</v>
      </c>
      <c r="H18" s="241" t="s">
        <v>4</v>
      </c>
      <c r="I18" s="241" t="s">
        <v>92</v>
      </c>
      <c r="J18" s="241" t="s">
        <v>5</v>
      </c>
      <c r="K18" s="241" t="s">
        <v>47</v>
      </c>
      <c r="L18" s="482" t="s">
        <v>136</v>
      </c>
    </row>
    <row r="19" spans="2:12" ht="195" x14ac:dyDescent="0.25">
      <c r="B19" s="196" t="s">
        <v>247</v>
      </c>
      <c r="C19" s="232">
        <v>288008</v>
      </c>
      <c r="D19" s="263" t="s">
        <v>255</v>
      </c>
      <c r="E19" s="232">
        <v>2</v>
      </c>
      <c r="F19" s="233" t="s">
        <v>256</v>
      </c>
      <c r="G19" s="552">
        <v>3921</v>
      </c>
      <c r="H19" s="195">
        <v>1500</v>
      </c>
      <c r="I19" s="195"/>
      <c r="J19" s="234">
        <v>45869</v>
      </c>
      <c r="K19" s="232">
        <v>3</v>
      </c>
      <c r="L19" s="436" t="s">
        <v>850</v>
      </c>
    </row>
    <row r="20" spans="2:12" x14ac:dyDescent="0.25">
      <c r="B20" s="196"/>
      <c r="C20" s="232"/>
      <c r="D20" s="233"/>
      <c r="E20" s="232"/>
      <c r="F20" s="233"/>
      <c r="G20" s="552"/>
      <c r="H20" s="195"/>
      <c r="I20" s="195"/>
      <c r="J20" s="24"/>
      <c r="K20" s="232"/>
      <c r="L20" s="436"/>
    </row>
    <row r="21" spans="2:12" ht="20.100000000000001" customHeight="1" x14ac:dyDescent="0.25">
      <c r="B21" s="196"/>
      <c r="C21" s="232"/>
      <c r="D21" s="233"/>
      <c r="E21" s="232"/>
      <c r="F21" s="233"/>
      <c r="G21" s="552"/>
      <c r="H21" s="195"/>
      <c r="I21" s="195"/>
      <c r="J21" s="24"/>
      <c r="K21" s="232" t="str">
        <f>IF(AND(J21&gt;=$C$40,J21&lt;=$D$40),"1º Trimestre",IF(AND(J21&gt;=$C$41,J21&lt;=$D$41),"2º Trimestre",IF(AND(J21&gt;=$C$42,J21&lt;=$D$42),"3º Trimestre",IF(AND(J21&gt;=$C$43,J21&lt;=$D$43),"4º Trimestre","-"))))</f>
        <v>-</v>
      </c>
      <c r="L21" s="436"/>
    </row>
    <row r="22" spans="2:12" ht="20.100000000000001" customHeight="1" x14ac:dyDescent="0.25">
      <c r="B22" s="196"/>
      <c r="C22" s="232"/>
      <c r="D22" s="233"/>
      <c r="E22" s="232"/>
      <c r="F22" s="233"/>
      <c r="G22" s="552"/>
      <c r="H22" s="195"/>
      <c r="I22" s="195"/>
      <c r="J22" s="24"/>
      <c r="K22" s="232" t="str">
        <f>IF(AND(J22&gt;=$C$40,J22&lt;=$D$40),"1º Trimestre",IF(AND(J22&gt;=$C$41,J22&lt;=$D$41),"2º Trimestre",IF(AND(J22&gt;=$C$42,J22&lt;=$D$42),"3º Trimestre",IF(AND(J22&gt;=$C$43,J22&lt;=$D$43),"4º Trimestre","-"))))</f>
        <v>-</v>
      </c>
      <c r="L22" s="436"/>
    </row>
    <row r="23" spans="2:12" ht="20.100000000000001" customHeight="1" thickBot="1" x14ac:dyDescent="0.3">
      <c r="B23" s="231"/>
      <c r="C23" s="437"/>
      <c r="D23" s="438"/>
      <c r="E23" s="437"/>
      <c r="F23" s="438"/>
      <c r="G23" s="554"/>
      <c r="H23" s="194"/>
      <c r="I23" s="194"/>
      <c r="J23" s="204"/>
      <c r="K23" s="437" t="str">
        <f>IF(AND(J23&gt;=$C$40,J23&lt;=$D$40),"1º Trimestre",IF(AND(J23&gt;=$C$41,J23&lt;=$D$41),"2º Trimestre",IF(AND(J23&gt;=$C$42,J23&lt;=$D$42),"3º Trimestre",IF(AND(J23&gt;=$C$43,J23&lt;=$D$43),"4º Trimestre","-"))))</f>
        <v>-</v>
      </c>
      <c r="L23" s="70"/>
    </row>
    <row r="24" spans="2:12" ht="33.75" x14ac:dyDescent="0.25">
      <c r="B24" s="814" t="s">
        <v>107</v>
      </c>
      <c r="C24" s="815"/>
      <c r="D24" s="815"/>
      <c r="E24" s="815"/>
      <c r="F24" s="815"/>
      <c r="G24" s="815"/>
      <c r="H24" s="815"/>
      <c r="I24" s="815"/>
      <c r="J24" s="815"/>
      <c r="K24" s="815"/>
      <c r="L24" s="816"/>
    </row>
    <row r="25" spans="2:12" ht="45" x14ac:dyDescent="0.25">
      <c r="B25" s="242" t="s">
        <v>0</v>
      </c>
      <c r="C25" s="241" t="s">
        <v>94</v>
      </c>
      <c r="D25" s="241" t="s">
        <v>1</v>
      </c>
      <c r="E25" s="241" t="s">
        <v>2</v>
      </c>
      <c r="F25" s="241" t="s">
        <v>3</v>
      </c>
      <c r="G25" s="241" t="s">
        <v>93</v>
      </c>
      <c r="H25" s="241" t="s">
        <v>4</v>
      </c>
      <c r="I25" s="241" t="s">
        <v>92</v>
      </c>
      <c r="J25" s="241" t="s">
        <v>5</v>
      </c>
      <c r="K25" s="241" t="s">
        <v>47</v>
      </c>
      <c r="L25" s="482" t="s">
        <v>136</v>
      </c>
    </row>
    <row r="26" spans="2:12" ht="120.75" customHeight="1" x14ac:dyDescent="0.25">
      <c r="B26" s="67" t="s">
        <v>133</v>
      </c>
      <c r="C26" s="197">
        <v>296403</v>
      </c>
      <c r="D26" s="4" t="s">
        <v>246</v>
      </c>
      <c r="E26" s="197">
        <v>12</v>
      </c>
      <c r="F26" s="4" t="s">
        <v>223</v>
      </c>
      <c r="G26" s="138">
        <v>3921</v>
      </c>
      <c r="H26" s="29">
        <v>3105.6</v>
      </c>
      <c r="I26" s="29"/>
      <c r="J26" s="227">
        <v>45991</v>
      </c>
      <c r="K26" s="228">
        <v>4</v>
      </c>
      <c r="L26" s="239" t="s">
        <v>850</v>
      </c>
    </row>
    <row r="27" spans="2:12" ht="20.100000000000001" customHeight="1" x14ac:dyDescent="0.25">
      <c r="B27" s="229" t="s">
        <v>131</v>
      </c>
      <c r="C27" s="228">
        <v>290444</v>
      </c>
      <c r="D27" s="230" t="s">
        <v>607</v>
      </c>
      <c r="E27" s="228" t="s">
        <v>114</v>
      </c>
      <c r="F27" s="230" t="s">
        <v>608</v>
      </c>
      <c r="G27" s="553">
        <v>3922</v>
      </c>
      <c r="H27" s="29">
        <v>280000</v>
      </c>
      <c r="I27" s="29"/>
      <c r="J27" s="13">
        <v>45991</v>
      </c>
      <c r="K27" s="228">
        <v>4</v>
      </c>
      <c r="L27" s="239" t="s">
        <v>850</v>
      </c>
    </row>
    <row r="28" spans="2:12" ht="20.100000000000001" customHeight="1" x14ac:dyDescent="0.25">
      <c r="B28" s="229"/>
      <c r="C28" s="228"/>
      <c r="D28" s="230"/>
      <c r="E28" s="228"/>
      <c r="F28" s="230"/>
      <c r="G28" s="553"/>
      <c r="H28" s="29"/>
      <c r="I28" s="29"/>
      <c r="J28" s="13"/>
      <c r="K28" s="228" t="str">
        <f>IF(AND(J28&gt;=$C$40,J28&lt;=$D$40),"1º Trimestre",IF(AND(J28&gt;=$C$41,J28&lt;=$D$41),"2º Trimestre",IF(AND(J28&gt;=$C$42,J28&lt;=$D$42),"3º Trimestre",IF(AND(J28&gt;=$C$43,J28&lt;=$D$43),"4º Trimestre","-"))))</f>
        <v>-</v>
      </c>
      <c r="L28" s="239"/>
    </row>
    <row r="29" spans="2:12" ht="20.100000000000001" customHeight="1" x14ac:dyDescent="0.25">
      <c r="B29" s="229"/>
      <c r="C29" s="228"/>
      <c r="D29" s="230"/>
      <c r="E29" s="228"/>
      <c r="F29" s="230"/>
      <c r="G29" s="553"/>
      <c r="H29" s="29"/>
      <c r="I29" s="29"/>
      <c r="J29" s="13"/>
      <c r="K29" s="228" t="str">
        <f>IF(AND(J29&gt;=$C$40,J29&lt;=$D$40),"1º Trimestre",IF(AND(J29&gt;=$C$41,J29&lt;=$D$41),"2º Trimestre",IF(AND(J29&gt;=$C$42,J29&lt;=$D$42),"3º Trimestre",IF(AND(J29&gt;=$C$43,J29&lt;=$D$43),"4º Trimestre","-"))))</f>
        <v>-</v>
      </c>
      <c r="L29" s="239"/>
    </row>
    <row r="30" spans="2:12" ht="20.100000000000001" customHeight="1" thickBot="1" x14ac:dyDescent="0.3">
      <c r="B30" s="200"/>
      <c r="C30" s="201"/>
      <c r="D30" s="488"/>
      <c r="E30" s="201"/>
      <c r="F30" s="202"/>
      <c r="G30" s="555"/>
      <c r="H30" s="164"/>
      <c r="I30" s="164"/>
      <c r="J30" s="203"/>
      <c r="K30" s="201" t="str">
        <f>IF(AND(J30&gt;=$C$40,J30&lt;=$D$40),"1º Trimestre",IF(AND(J30&gt;=$C$41,J30&lt;=$D$41),"2º Trimestre",IF(AND(J30&gt;=$C$42,J30&lt;=$D$42),"3º Trimestre",IF(AND(J30&gt;=$C$43,J30&lt;=$D$43),"4º Trimestre","-"))))</f>
        <v>-</v>
      </c>
      <c r="L30" s="221"/>
    </row>
    <row r="31" spans="2:12" ht="33.75" x14ac:dyDescent="0.25">
      <c r="B31" s="824" t="s">
        <v>81</v>
      </c>
      <c r="C31" s="825"/>
      <c r="D31" s="825"/>
      <c r="E31" s="825"/>
      <c r="F31" s="825"/>
      <c r="G31" s="825"/>
      <c r="H31" s="825"/>
      <c r="I31" s="825"/>
      <c r="J31" s="825"/>
      <c r="K31" s="825"/>
      <c r="L31" s="826"/>
    </row>
    <row r="32" spans="2:12" ht="45" x14ac:dyDescent="0.25">
      <c r="B32" s="242" t="s">
        <v>0</v>
      </c>
      <c r="C32" s="241" t="s">
        <v>94</v>
      </c>
      <c r="D32" s="241" t="s">
        <v>1</v>
      </c>
      <c r="E32" s="241" t="s">
        <v>2</v>
      </c>
      <c r="F32" s="241" t="s">
        <v>3</v>
      </c>
      <c r="G32" s="241" t="s">
        <v>93</v>
      </c>
      <c r="H32" s="241" t="s">
        <v>4</v>
      </c>
      <c r="I32" s="241" t="s">
        <v>92</v>
      </c>
      <c r="J32" s="241" t="s">
        <v>5</v>
      </c>
      <c r="K32" s="241" t="s">
        <v>47</v>
      </c>
      <c r="L32" s="482" t="s">
        <v>136</v>
      </c>
    </row>
    <row r="33" spans="2:12" ht="20.100000000000001" customHeight="1" x14ac:dyDescent="0.25">
      <c r="B33" s="196"/>
      <c r="C33" s="232"/>
      <c r="D33" s="263"/>
      <c r="E33" s="232"/>
      <c r="F33" s="233"/>
      <c r="G33" s="552"/>
      <c r="H33" s="195"/>
      <c r="I33" s="195"/>
      <c r="J33" s="234"/>
      <c r="K33" s="232" t="str">
        <f>IF(AND(J33&gt;=$C$40,J33&lt;=$D$40),"1º Trimestre",IF(AND(J33&gt;=$C$41,J33&lt;=$D$41),"2º Trimestre",IF(AND(J33&gt;=$C$42,J33&lt;=$D$42),"3º Trimestre",IF(AND(J33&gt;=$C$43,J33&lt;=$D$43),"4º Trimestre","-"))))</f>
        <v>-</v>
      </c>
      <c r="L33" s="436"/>
    </row>
    <row r="34" spans="2:12" ht="20.100000000000001" customHeight="1" x14ac:dyDescent="0.25">
      <c r="B34" s="196"/>
      <c r="C34" s="232"/>
      <c r="D34" s="263"/>
      <c r="E34" s="232"/>
      <c r="F34" s="233"/>
      <c r="G34" s="552"/>
      <c r="H34" s="195"/>
      <c r="I34" s="195"/>
      <c r="J34" s="234"/>
      <c r="K34" s="232" t="str">
        <f>IF(AND(J34&gt;=$C$40,J34&lt;=$D$40),"1º Trimestre",IF(AND(J34&gt;=$C$41,J34&lt;=$D$41),"2º Trimestre",IF(AND(J34&gt;=$C$42,J34&lt;=$D$42),"3º Trimestre",IF(AND(J34&gt;=$C$43,J34&lt;=$D$43),"4º Trimestre","-"))))</f>
        <v>-</v>
      </c>
      <c r="L34" s="436"/>
    </row>
    <row r="35" spans="2:12" ht="20.100000000000001" customHeight="1" x14ac:dyDescent="0.25">
      <c r="B35" s="196"/>
      <c r="C35" s="232"/>
      <c r="D35" s="263"/>
      <c r="E35" s="232"/>
      <c r="F35" s="233"/>
      <c r="G35" s="552"/>
      <c r="H35" s="195"/>
      <c r="I35" s="195"/>
      <c r="J35" s="234"/>
      <c r="K35" s="232" t="str">
        <f>IF(AND(J35&gt;=$C$40,J35&lt;=$D$40),"1º Trimestre",IF(AND(J35&gt;=$C$41,J35&lt;=$D$41),"2º Trimestre",IF(AND(J35&gt;=$C$42,J35&lt;=$D$42),"3º Trimestre",IF(AND(J35&gt;=$C$43,J35&lt;=$D$43),"4º Trimestre","-"))))</f>
        <v>-</v>
      </c>
      <c r="L35" s="436"/>
    </row>
    <row r="36" spans="2:12" ht="20.100000000000001" customHeight="1" x14ac:dyDescent="0.25">
      <c r="B36" s="196"/>
      <c r="C36" s="232"/>
      <c r="D36" s="233"/>
      <c r="E36" s="232"/>
      <c r="F36" s="233"/>
      <c r="G36" s="552"/>
      <c r="H36" s="195"/>
      <c r="I36" s="195"/>
      <c r="J36" s="24"/>
      <c r="K36" s="232" t="str">
        <f>IF(AND(J36&gt;=$C$40,J36&lt;=$D$40),"1º Trimestre",IF(AND(J36&gt;=$C$41,J36&lt;=$D$41),"2º Trimestre",IF(AND(J36&gt;=$C$42,J36&lt;=$D$42),"3º Trimestre",IF(AND(J36&gt;=$C$43,J36&lt;=$D$43),"4º Trimestre","-"))))</f>
        <v>-</v>
      </c>
      <c r="L36" s="436"/>
    </row>
    <row r="37" spans="2:12" ht="20.100000000000001" customHeight="1" thickBot="1" x14ac:dyDescent="0.3">
      <c r="B37" s="189"/>
      <c r="C37" s="190"/>
      <c r="D37" s="192"/>
      <c r="E37" s="190"/>
      <c r="F37" s="192"/>
      <c r="G37" s="192"/>
      <c r="H37" s="191"/>
      <c r="I37" s="191"/>
      <c r="J37" s="25"/>
      <c r="K37" s="190" t="str">
        <f>IF(AND(J37&gt;=$C$40,J37&lt;=$D$40),"1º Trimestre",IF(AND(J37&gt;=$C$41,J37&lt;=$D$41),"2º Trimestre",IF(AND(J37&gt;=$C$42,J37&lt;=$D$42),"3º Trimestre",IF(AND(J37&gt;=$C$43,J37&lt;=$D$43),"4º Trimestre","-"))))</f>
        <v>-</v>
      </c>
      <c r="L37" s="26"/>
    </row>
    <row r="38" spans="2:12" ht="19.5" thickBot="1" x14ac:dyDescent="0.3">
      <c r="B38" s="435"/>
      <c r="D38" s="5"/>
      <c r="H38" s="292">
        <f>SUM(H5:H37)</f>
        <v>473201.39</v>
      </c>
      <c r="I38" s="292">
        <f>SUM(I5:I37)</f>
        <v>0</v>
      </c>
    </row>
    <row r="39" spans="2:12" ht="16.5" thickBot="1" x14ac:dyDescent="0.3">
      <c r="B39" s="86"/>
      <c r="C39" s="80" t="s">
        <v>45</v>
      </c>
      <c r="D39" s="81" t="s">
        <v>46</v>
      </c>
    </row>
    <row r="40" spans="2:12" ht="15.75" x14ac:dyDescent="0.25">
      <c r="B40" s="91" t="s">
        <v>41</v>
      </c>
      <c r="C40" s="82">
        <v>45292</v>
      </c>
      <c r="D40" s="79">
        <v>45382</v>
      </c>
    </row>
    <row r="41" spans="2:12" ht="15.75" x14ac:dyDescent="0.25">
      <c r="B41" s="88" t="s">
        <v>42</v>
      </c>
      <c r="C41" s="83">
        <v>45383</v>
      </c>
      <c r="D41" s="77">
        <v>45473</v>
      </c>
    </row>
    <row r="42" spans="2:12" ht="15.75" x14ac:dyDescent="0.25">
      <c r="B42" s="88" t="s">
        <v>43</v>
      </c>
      <c r="C42" s="83">
        <v>45474</v>
      </c>
      <c r="D42" s="77">
        <v>45565</v>
      </c>
    </row>
    <row r="43" spans="2:12" ht="16.5" thickBot="1" x14ac:dyDescent="0.3">
      <c r="B43" s="89" t="s">
        <v>44</v>
      </c>
      <c r="C43" s="84">
        <v>45566</v>
      </c>
      <c r="D43" s="78">
        <v>45657</v>
      </c>
    </row>
    <row r="44" spans="2:12" x14ac:dyDescent="0.25">
      <c r="D44" s="5"/>
    </row>
    <row r="45" spans="2:12" x14ac:dyDescent="0.25">
      <c r="D45" s="5"/>
    </row>
    <row r="46" spans="2:12" x14ac:dyDescent="0.25">
      <c r="D46" s="5"/>
    </row>
    <row r="47" spans="2:12" x14ac:dyDescent="0.25">
      <c r="D47" s="5"/>
    </row>
    <row r="48" spans="2:12"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sheetData>
  <sheetProtection selectLockedCells="1"/>
  <sortState ref="B3:L11">
    <sortCondition ref="J3:J11"/>
  </sortState>
  <mergeCells count="6">
    <mergeCell ref="B2:L2"/>
    <mergeCell ref="B3:L3"/>
    <mergeCell ref="B31:L31"/>
    <mergeCell ref="B24:L24"/>
    <mergeCell ref="B17:L17"/>
    <mergeCell ref="B10:L10"/>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7"/>
  <sheetViews>
    <sheetView showGridLines="0" zoomScale="80" zoomScaleNormal="80" workbookViewId="0">
      <selection activeCell="B5" sqref="B5:L5"/>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7" width="20.7109375" style="5" customWidth="1"/>
    <col min="8" max="10" width="25.7109375" style="5" customWidth="1"/>
    <col min="11" max="11" width="20.7109375" style="5" customWidth="1"/>
    <col min="12" max="12" width="13.7109375" style="5" customWidth="1"/>
    <col min="13" max="13" width="11.5703125" style="5" bestFit="1" customWidth="1"/>
    <col min="14" max="15" width="11.28515625" style="5" bestFit="1" customWidth="1"/>
    <col min="16" max="16384" width="9.140625" style="5"/>
  </cols>
  <sheetData>
    <row r="1" spans="2:12" ht="20.100000000000001" customHeight="1" thickBot="1" x14ac:dyDescent="0.3">
      <c r="B1" s="405" t="s">
        <v>109</v>
      </c>
      <c r="C1" s="405" t="s">
        <v>110</v>
      </c>
    </row>
    <row r="2" spans="2:12" ht="34.5" thickBot="1" x14ac:dyDescent="0.3">
      <c r="B2" s="811" t="s">
        <v>11</v>
      </c>
      <c r="C2" s="812"/>
      <c r="D2" s="812"/>
      <c r="E2" s="812"/>
      <c r="F2" s="812"/>
      <c r="G2" s="812"/>
      <c r="H2" s="812"/>
      <c r="I2" s="812"/>
      <c r="J2" s="812"/>
      <c r="K2" s="812"/>
      <c r="L2" s="813"/>
    </row>
    <row r="3" spans="2:12" ht="33.75" x14ac:dyDescent="0.25">
      <c r="B3" s="814" t="s">
        <v>104</v>
      </c>
      <c r="C3" s="815"/>
      <c r="D3" s="815"/>
      <c r="E3" s="815"/>
      <c r="F3" s="815"/>
      <c r="G3" s="815"/>
      <c r="H3" s="815"/>
      <c r="I3" s="815"/>
      <c r="J3" s="815"/>
      <c r="K3" s="815"/>
      <c r="L3" s="816"/>
    </row>
    <row r="4" spans="2:12" ht="45" x14ac:dyDescent="0.25">
      <c r="B4" s="242" t="s">
        <v>0</v>
      </c>
      <c r="C4" s="241" t="s">
        <v>129</v>
      </c>
      <c r="D4" s="241" t="s">
        <v>1</v>
      </c>
      <c r="E4" s="241" t="s">
        <v>2</v>
      </c>
      <c r="F4" s="241" t="s">
        <v>3</v>
      </c>
      <c r="G4" s="241" t="s">
        <v>93</v>
      </c>
      <c r="H4" s="241" t="s">
        <v>4</v>
      </c>
      <c r="I4" s="241" t="s">
        <v>92</v>
      </c>
      <c r="J4" s="241" t="s">
        <v>5</v>
      </c>
      <c r="K4" s="241" t="s">
        <v>47</v>
      </c>
      <c r="L4" s="482" t="s">
        <v>136</v>
      </c>
    </row>
    <row r="5" spans="2:12" x14ac:dyDescent="0.25">
      <c r="B5" s="196"/>
      <c r="C5" s="232"/>
      <c r="D5" s="233"/>
      <c r="E5" s="232"/>
      <c r="F5" s="233"/>
      <c r="G5" s="552"/>
      <c r="H5" s="36"/>
      <c r="I5" s="36"/>
      <c r="J5" s="24"/>
      <c r="K5" s="232"/>
      <c r="L5" s="436"/>
    </row>
    <row r="6" spans="2:12" ht="20.100000000000001" customHeight="1" x14ac:dyDescent="0.25">
      <c r="B6" s="196"/>
      <c r="C6" s="232"/>
      <c r="D6" s="233"/>
      <c r="E6" s="232"/>
      <c r="F6" s="233"/>
      <c r="G6" s="552"/>
      <c r="H6" s="36"/>
      <c r="I6" s="36"/>
      <c r="J6" s="24"/>
      <c r="K6" s="232" t="str">
        <f>IF(AND(J6&gt;=$C$40,J6&lt;=$D$40),"1º Trimestre",IF(AND(J6&gt;=$C$41,J6&lt;=$D$41),"2º Trimestre",IF(AND(J6&gt;=$C$42,J6&lt;=$D$42),"3º Trimestre",IF(AND(J6&gt;=$C$43,J6&lt;=$D$43),"4º Trimestre","-"))))</f>
        <v>-</v>
      </c>
      <c r="L6" s="436"/>
    </row>
    <row r="7" spans="2:12" ht="20.100000000000001" customHeight="1" x14ac:dyDescent="0.25">
      <c r="B7" s="196"/>
      <c r="C7" s="232"/>
      <c r="D7" s="233"/>
      <c r="E7" s="232"/>
      <c r="F7" s="233"/>
      <c r="G7" s="552"/>
      <c r="H7" s="36"/>
      <c r="I7" s="36"/>
      <c r="J7" s="24"/>
      <c r="K7" s="232" t="str">
        <f>IF(AND(J7&gt;=$C$40,J7&lt;=$D$40),"1º Trimestre",IF(AND(J7&gt;=$C$41,J7&lt;=$D$41),"2º Trimestre",IF(AND(J7&gt;=$C$42,J7&lt;=$D$42),"3º Trimestre",IF(AND(J7&gt;=$C$43,J7&lt;=$D$43),"4º Trimestre","-"))))</f>
        <v>-</v>
      </c>
      <c r="L7" s="436"/>
    </row>
    <row r="8" spans="2:12" ht="20.100000000000001" customHeight="1" x14ac:dyDescent="0.25">
      <c r="B8" s="196"/>
      <c r="C8" s="232"/>
      <c r="D8" s="233"/>
      <c r="E8" s="232"/>
      <c r="F8" s="233"/>
      <c r="G8" s="552"/>
      <c r="H8" s="36"/>
      <c r="I8" s="36"/>
      <c r="J8" s="24"/>
      <c r="K8" s="232" t="str">
        <f>IF(AND(J8&gt;=$C$40,J8&lt;=$D$40),"1º Trimestre",IF(AND(J8&gt;=$C$41,J8&lt;=$D$41),"2º Trimestre",IF(AND(J8&gt;=$C$42,J8&lt;=$D$42),"3º Trimestre",IF(AND(J8&gt;=$C$43,J8&lt;=$D$43),"4º Trimestre","-"))))</f>
        <v>-</v>
      </c>
      <c r="L8" s="436"/>
    </row>
    <row r="9" spans="2:12" ht="20.100000000000001" customHeight="1" thickBot="1" x14ac:dyDescent="0.3">
      <c r="B9" s="231"/>
      <c r="C9" s="437"/>
      <c r="D9" s="438"/>
      <c r="E9" s="437"/>
      <c r="F9" s="438"/>
      <c r="G9" s="554"/>
      <c r="H9" s="170"/>
      <c r="I9" s="170"/>
      <c r="J9" s="204"/>
      <c r="K9" s="437" t="str">
        <f>IF(AND(J9&gt;=$C$40,J9&lt;=$D$40),"1º Trimestre",IF(AND(J9&gt;=$C$41,J9&lt;=$D$41),"2º Trimestre",IF(AND(J9&gt;=$C$42,J9&lt;=$D$42),"3º Trimestre",IF(AND(J9&gt;=$C$43,J9&lt;=$D$43),"4º Trimestre","-"))))</f>
        <v>-</v>
      </c>
      <c r="L9" s="70"/>
    </row>
    <row r="10" spans="2:12" ht="33.75" x14ac:dyDescent="0.25">
      <c r="B10" s="814" t="s">
        <v>105</v>
      </c>
      <c r="C10" s="815"/>
      <c r="D10" s="815"/>
      <c r="E10" s="815"/>
      <c r="F10" s="815"/>
      <c r="G10" s="815"/>
      <c r="H10" s="815"/>
      <c r="I10" s="815"/>
      <c r="J10" s="815"/>
      <c r="K10" s="815"/>
      <c r="L10" s="816"/>
    </row>
    <row r="11" spans="2:12" ht="45" x14ac:dyDescent="0.25">
      <c r="B11" s="242" t="s">
        <v>0</v>
      </c>
      <c r="C11" s="241" t="s">
        <v>94</v>
      </c>
      <c r="D11" s="241" t="s">
        <v>1</v>
      </c>
      <c r="E11" s="241" t="s">
        <v>2</v>
      </c>
      <c r="F11" s="241" t="s">
        <v>3</v>
      </c>
      <c r="G11" s="241" t="s">
        <v>93</v>
      </c>
      <c r="H11" s="241" t="s">
        <v>4</v>
      </c>
      <c r="I11" s="241" t="s">
        <v>92</v>
      </c>
      <c r="J11" s="241" t="s">
        <v>5</v>
      </c>
      <c r="K11" s="241" t="s">
        <v>47</v>
      </c>
      <c r="L11" s="482" t="s">
        <v>136</v>
      </c>
    </row>
    <row r="12" spans="2:12" ht="75" x14ac:dyDescent="0.25">
      <c r="B12" s="229" t="s">
        <v>130</v>
      </c>
      <c r="C12" s="228">
        <v>288216</v>
      </c>
      <c r="D12" s="282" t="s">
        <v>540</v>
      </c>
      <c r="E12" s="228">
        <v>5</v>
      </c>
      <c r="F12" s="230" t="s">
        <v>541</v>
      </c>
      <c r="G12" s="553">
        <v>3931</v>
      </c>
      <c r="H12" s="489">
        <v>400</v>
      </c>
      <c r="I12" s="489"/>
      <c r="J12" s="13">
        <v>45808</v>
      </c>
      <c r="K12" s="228">
        <v>2</v>
      </c>
      <c r="L12" s="239" t="s">
        <v>850</v>
      </c>
    </row>
    <row r="13" spans="2:12" ht="60" x14ac:dyDescent="0.25">
      <c r="B13" s="229" t="s">
        <v>130</v>
      </c>
      <c r="C13" s="228">
        <v>291047</v>
      </c>
      <c r="D13" s="230" t="s">
        <v>551</v>
      </c>
      <c r="E13" s="228">
        <v>2000</v>
      </c>
      <c r="F13" s="230" t="s">
        <v>552</v>
      </c>
      <c r="G13" s="553">
        <v>3005</v>
      </c>
      <c r="H13" s="29">
        <v>4000</v>
      </c>
      <c r="I13" s="29"/>
      <c r="J13" s="227">
        <v>45835</v>
      </c>
      <c r="K13" s="228">
        <v>2</v>
      </c>
      <c r="L13" s="239" t="s">
        <v>850</v>
      </c>
    </row>
    <row r="14" spans="2:12" ht="60" x14ac:dyDescent="0.25">
      <c r="B14" s="229" t="s">
        <v>558</v>
      </c>
      <c r="C14" s="228">
        <v>300568</v>
      </c>
      <c r="D14" s="282" t="s">
        <v>556</v>
      </c>
      <c r="E14" s="228" t="s">
        <v>114</v>
      </c>
      <c r="F14" s="230" t="s">
        <v>557</v>
      </c>
      <c r="G14" s="553">
        <v>3931</v>
      </c>
      <c r="H14" s="29">
        <v>6600</v>
      </c>
      <c r="I14" s="29"/>
      <c r="J14" s="227">
        <v>45838</v>
      </c>
      <c r="K14" s="228">
        <v>2</v>
      </c>
      <c r="L14" s="239" t="s">
        <v>850</v>
      </c>
    </row>
    <row r="15" spans="2:12" ht="20.100000000000001" customHeight="1" x14ac:dyDescent="0.25">
      <c r="B15" s="229" t="s">
        <v>142</v>
      </c>
      <c r="C15" s="228">
        <v>295226</v>
      </c>
      <c r="D15" s="230" t="s">
        <v>726</v>
      </c>
      <c r="E15" s="228" t="s">
        <v>114</v>
      </c>
      <c r="F15" s="230" t="s">
        <v>727</v>
      </c>
      <c r="G15" s="553">
        <v>3931</v>
      </c>
      <c r="H15" s="168">
        <v>4300</v>
      </c>
      <c r="I15" s="168"/>
      <c r="J15" s="13">
        <v>45838</v>
      </c>
      <c r="K15" s="228">
        <v>2</v>
      </c>
      <c r="L15" s="239" t="s">
        <v>850</v>
      </c>
    </row>
    <row r="16" spans="2:12" ht="20.100000000000001" customHeight="1" thickBot="1" x14ac:dyDescent="0.3">
      <c r="B16" s="445"/>
      <c r="C16" s="111"/>
      <c r="D16" s="444"/>
      <c r="E16" s="111"/>
      <c r="F16" s="444"/>
      <c r="G16" s="556"/>
      <c r="H16" s="171"/>
      <c r="I16" s="171"/>
      <c r="J16" s="165"/>
      <c r="K16" s="111" t="str">
        <f>IF(AND(J16&gt;=$C$40,J16&lt;=$D$40),"1º Trimestre",IF(AND(J16&gt;=$C$41,J16&lt;=$D$41),"2º Trimestre",IF(AND(J16&gt;=$C$42,J16&lt;=$D$42),"3º Trimestre",IF(AND(J16&gt;=$C$43,J16&lt;=$D$43),"4º Trimestre","-"))))</f>
        <v>-</v>
      </c>
      <c r="L16" s="284"/>
    </row>
    <row r="17" spans="2:12" ht="33.75" x14ac:dyDescent="0.25">
      <c r="B17" s="814" t="s">
        <v>106</v>
      </c>
      <c r="C17" s="815"/>
      <c r="D17" s="815"/>
      <c r="E17" s="815"/>
      <c r="F17" s="815"/>
      <c r="G17" s="815"/>
      <c r="H17" s="815"/>
      <c r="I17" s="815"/>
      <c r="J17" s="815"/>
      <c r="K17" s="815"/>
      <c r="L17" s="816"/>
    </row>
    <row r="18" spans="2:12" ht="45" x14ac:dyDescent="0.25">
      <c r="B18" s="242" t="s">
        <v>0</v>
      </c>
      <c r="C18" s="241" t="s">
        <v>94</v>
      </c>
      <c r="D18" s="241" t="s">
        <v>1</v>
      </c>
      <c r="E18" s="241" t="s">
        <v>2</v>
      </c>
      <c r="F18" s="241" t="s">
        <v>3</v>
      </c>
      <c r="G18" s="241" t="s">
        <v>93</v>
      </c>
      <c r="H18" s="241" t="s">
        <v>4</v>
      </c>
      <c r="I18" s="241" t="s">
        <v>92</v>
      </c>
      <c r="J18" s="241" t="s">
        <v>5</v>
      </c>
      <c r="K18" s="241" t="s">
        <v>47</v>
      </c>
      <c r="L18" s="482" t="s">
        <v>136</v>
      </c>
    </row>
    <row r="19" spans="2:12" ht="270" x14ac:dyDescent="0.25">
      <c r="B19" s="196" t="s">
        <v>130</v>
      </c>
      <c r="C19" s="232">
        <v>284413</v>
      </c>
      <c r="D19" s="233" t="s">
        <v>536</v>
      </c>
      <c r="E19" s="232" t="s">
        <v>114</v>
      </c>
      <c r="F19" s="233" t="s">
        <v>535</v>
      </c>
      <c r="G19" s="552">
        <v>3931</v>
      </c>
      <c r="H19" s="195">
        <v>300000</v>
      </c>
      <c r="I19" s="195"/>
      <c r="J19" s="234">
        <v>45869</v>
      </c>
      <c r="K19" s="232">
        <v>3</v>
      </c>
      <c r="L19" s="436" t="s">
        <v>850</v>
      </c>
    </row>
    <row r="20" spans="2:12" ht="20.100000000000001" customHeight="1" x14ac:dyDescent="0.25">
      <c r="B20" s="196" t="s">
        <v>127</v>
      </c>
      <c r="C20" s="232">
        <v>291745</v>
      </c>
      <c r="D20" s="233" t="s">
        <v>138</v>
      </c>
      <c r="E20" s="232" t="s">
        <v>114</v>
      </c>
      <c r="F20" s="233" t="s">
        <v>627</v>
      </c>
      <c r="G20" s="552">
        <v>3931</v>
      </c>
      <c r="H20" s="36">
        <v>8594</v>
      </c>
      <c r="I20" s="36"/>
      <c r="J20" s="24">
        <v>45930</v>
      </c>
      <c r="K20" s="232">
        <v>3</v>
      </c>
      <c r="L20" s="436" t="s">
        <v>850</v>
      </c>
    </row>
    <row r="21" spans="2:12" ht="20.100000000000001" customHeight="1" x14ac:dyDescent="0.25">
      <c r="B21" s="196"/>
      <c r="C21" s="232"/>
      <c r="D21" s="233"/>
      <c r="E21" s="232"/>
      <c r="F21" s="233"/>
      <c r="G21" s="552"/>
      <c r="H21" s="36"/>
      <c r="I21" s="36"/>
      <c r="J21" s="24"/>
      <c r="K21" s="232" t="str">
        <f>IF(AND(J21&gt;=$C$40,J21&lt;=$D$40),"1º Trimestre",IF(AND(J21&gt;=$C$41,J21&lt;=$D$41),"2º Trimestre",IF(AND(J21&gt;=$C$42,J21&lt;=$D$42),"3º Trimestre",IF(AND(J21&gt;=$C$43,J21&lt;=$D$43),"4º Trimestre","-"))))</f>
        <v>-</v>
      </c>
      <c r="L21" s="436"/>
    </row>
    <row r="22" spans="2:12" ht="20.100000000000001" customHeight="1" x14ac:dyDescent="0.25">
      <c r="B22" s="196"/>
      <c r="C22" s="232"/>
      <c r="D22" s="233"/>
      <c r="E22" s="232"/>
      <c r="F22" s="233"/>
      <c r="G22" s="552"/>
      <c r="H22" s="36"/>
      <c r="I22" s="36"/>
      <c r="J22" s="24"/>
      <c r="K22" s="232" t="str">
        <f>IF(AND(J22&gt;=$C$40,J22&lt;=$D$40),"1º Trimestre",IF(AND(J22&gt;=$C$41,J22&lt;=$D$41),"2º Trimestre",IF(AND(J22&gt;=$C$42,J22&lt;=$D$42),"3º Trimestre",IF(AND(J22&gt;=$C$43,J22&lt;=$D$43),"4º Trimestre","-"))))</f>
        <v>-</v>
      </c>
      <c r="L22" s="436"/>
    </row>
    <row r="23" spans="2:12" ht="20.100000000000001" customHeight="1" thickBot="1" x14ac:dyDescent="0.3">
      <c r="B23" s="189"/>
      <c r="C23" s="190"/>
      <c r="D23" s="192"/>
      <c r="E23" s="190"/>
      <c r="F23" s="192"/>
      <c r="G23" s="192"/>
      <c r="H23" s="37"/>
      <c r="I23" s="37"/>
      <c r="J23" s="25"/>
      <c r="K23" s="190" t="str">
        <f>IF(AND(J23&gt;=$C$40,J23&lt;=$D$40),"1º Trimestre",IF(AND(J23&gt;=$C$41,J23&lt;=$D$41),"2º Trimestre",IF(AND(J23&gt;=$C$42,J23&lt;=$D$42),"3º Trimestre",IF(AND(J23&gt;=$C$43,J23&lt;=$D$43),"4º Trimestre","-"))))</f>
        <v>-</v>
      </c>
      <c r="L23" s="26"/>
    </row>
    <row r="24" spans="2:12" ht="33.75" x14ac:dyDescent="0.25">
      <c r="B24" s="824" t="s">
        <v>107</v>
      </c>
      <c r="C24" s="825"/>
      <c r="D24" s="825"/>
      <c r="E24" s="825"/>
      <c r="F24" s="825"/>
      <c r="G24" s="825"/>
      <c r="H24" s="825"/>
      <c r="I24" s="825"/>
      <c r="J24" s="825"/>
      <c r="K24" s="825"/>
      <c r="L24" s="826"/>
    </row>
    <row r="25" spans="2:12" ht="45" x14ac:dyDescent="0.25">
      <c r="B25" s="242" t="s">
        <v>0</v>
      </c>
      <c r="C25" s="241" t="s">
        <v>94</v>
      </c>
      <c r="D25" s="241" t="s">
        <v>1</v>
      </c>
      <c r="E25" s="241" t="s">
        <v>2</v>
      </c>
      <c r="F25" s="241" t="s">
        <v>3</v>
      </c>
      <c r="G25" s="241" t="s">
        <v>93</v>
      </c>
      <c r="H25" s="241" t="s">
        <v>4</v>
      </c>
      <c r="I25" s="241" t="s">
        <v>92</v>
      </c>
      <c r="J25" s="241" t="s">
        <v>5</v>
      </c>
      <c r="K25" s="241" t="s">
        <v>47</v>
      </c>
      <c r="L25" s="482" t="s">
        <v>136</v>
      </c>
    </row>
    <row r="26" spans="2:12" ht="20.100000000000001" customHeight="1" x14ac:dyDescent="0.25">
      <c r="B26" s="229" t="s">
        <v>130</v>
      </c>
      <c r="C26" s="228">
        <v>288230</v>
      </c>
      <c r="D26" s="230" t="s">
        <v>542</v>
      </c>
      <c r="E26" s="228" t="s">
        <v>114</v>
      </c>
      <c r="F26" s="230" t="s">
        <v>543</v>
      </c>
      <c r="G26" s="553">
        <v>3931</v>
      </c>
      <c r="H26" s="168">
        <v>30000</v>
      </c>
      <c r="I26" s="168"/>
      <c r="J26" s="13">
        <v>45996</v>
      </c>
      <c r="K26" s="228">
        <v>4</v>
      </c>
      <c r="L26" s="239" t="s">
        <v>850</v>
      </c>
    </row>
    <row r="27" spans="2:12" ht="20.100000000000001" customHeight="1" x14ac:dyDescent="0.25">
      <c r="B27" s="229"/>
      <c r="C27" s="228"/>
      <c r="D27" s="230"/>
      <c r="E27" s="228"/>
      <c r="F27" s="230"/>
      <c r="G27" s="553"/>
      <c r="H27" s="168"/>
      <c r="I27" s="168"/>
      <c r="J27" s="13"/>
      <c r="K27" s="228" t="str">
        <f>IF(AND(J27&gt;=$C$40,J27&lt;=$D$40),"1º Trimestre",IF(AND(J27&gt;=$C$41,J27&lt;=$D$41),"2º Trimestre",IF(AND(J27&gt;=$C$42,J27&lt;=$D$42),"3º Trimestre",IF(AND(J27&gt;=$C$43,J27&lt;=$D$43),"4º Trimestre","-"))))</f>
        <v>-</v>
      </c>
      <c r="L27" s="239"/>
    </row>
    <row r="28" spans="2:12" ht="20.100000000000001" customHeight="1" x14ac:dyDescent="0.25">
      <c r="B28" s="229"/>
      <c r="C28" s="228"/>
      <c r="D28" s="230"/>
      <c r="E28" s="228"/>
      <c r="F28" s="230"/>
      <c r="G28" s="553"/>
      <c r="H28" s="168"/>
      <c r="I28" s="168"/>
      <c r="J28" s="13"/>
      <c r="K28" s="228" t="str">
        <f>IF(AND(J28&gt;=$C$40,J28&lt;=$D$40),"1º Trimestre",IF(AND(J28&gt;=$C$41,J28&lt;=$D$41),"2º Trimestre",IF(AND(J28&gt;=$C$42,J28&lt;=$D$42),"3º Trimestre",IF(AND(J28&gt;=$C$43,J28&lt;=$D$43),"4º Trimestre","-"))))</f>
        <v>-</v>
      </c>
      <c r="L28" s="239"/>
    </row>
    <row r="29" spans="2:12" ht="20.100000000000001" customHeight="1" x14ac:dyDescent="0.25">
      <c r="B29" s="229"/>
      <c r="C29" s="228"/>
      <c r="D29" s="230"/>
      <c r="E29" s="228"/>
      <c r="F29" s="230"/>
      <c r="G29" s="553"/>
      <c r="H29" s="168"/>
      <c r="I29" s="168"/>
      <c r="J29" s="13"/>
      <c r="K29" s="228" t="str">
        <f>IF(AND(J29&gt;=$C$40,J29&lt;=$D$40),"1º Trimestre",IF(AND(J29&gt;=$C$41,J29&lt;=$D$41),"2º Trimestre",IF(AND(J29&gt;=$C$42,J29&lt;=$D$42),"3º Trimestre",IF(AND(J29&gt;=$C$43,J29&lt;=$D$43),"4º Trimestre","-"))))</f>
        <v>-</v>
      </c>
      <c r="L29" s="239"/>
    </row>
    <row r="30" spans="2:12" ht="20.100000000000001" customHeight="1" thickBot="1" x14ac:dyDescent="0.3">
      <c r="B30" s="200"/>
      <c r="C30" s="201"/>
      <c r="D30" s="202"/>
      <c r="E30" s="201"/>
      <c r="F30" s="202"/>
      <c r="G30" s="555"/>
      <c r="H30" s="490"/>
      <c r="I30" s="490"/>
      <c r="J30" s="287"/>
      <c r="K30" s="201" t="str">
        <f>IF(AND(J30&gt;=$C$40,J30&lt;=$D$40),"1º Trimestre",IF(AND(J30&gt;=$C$41,J30&lt;=$D$41),"2º Trimestre",IF(AND(J30&gt;=$C$42,J30&lt;=$D$42),"3º Trimestre",IF(AND(J30&gt;=$C$43,J30&lt;=$D$43),"4º Trimestre","-"))))</f>
        <v>-</v>
      </c>
      <c r="L30" s="221"/>
    </row>
    <row r="31" spans="2:12" ht="33.75" x14ac:dyDescent="0.25">
      <c r="B31" s="814" t="s">
        <v>81</v>
      </c>
      <c r="C31" s="815"/>
      <c r="D31" s="815"/>
      <c r="E31" s="815"/>
      <c r="F31" s="815"/>
      <c r="G31" s="815"/>
      <c r="H31" s="815"/>
      <c r="I31" s="815"/>
      <c r="J31" s="815"/>
      <c r="K31" s="815"/>
      <c r="L31" s="816"/>
    </row>
    <row r="32" spans="2:12" ht="45" x14ac:dyDescent="0.25">
      <c r="B32" s="242" t="s">
        <v>0</v>
      </c>
      <c r="C32" s="241" t="s">
        <v>94</v>
      </c>
      <c r="D32" s="241" t="s">
        <v>1</v>
      </c>
      <c r="E32" s="241" t="s">
        <v>2</v>
      </c>
      <c r="F32" s="241" t="s">
        <v>3</v>
      </c>
      <c r="G32" s="241" t="s">
        <v>93</v>
      </c>
      <c r="H32" s="241" t="s">
        <v>4</v>
      </c>
      <c r="I32" s="241" t="s">
        <v>92</v>
      </c>
      <c r="J32" s="241" t="s">
        <v>5</v>
      </c>
      <c r="K32" s="241" t="s">
        <v>47</v>
      </c>
      <c r="L32" s="482" t="s">
        <v>136</v>
      </c>
    </row>
    <row r="33" spans="2:12" ht="20.100000000000001" customHeight="1" x14ac:dyDescent="0.25">
      <c r="B33" s="196"/>
      <c r="C33" s="232"/>
      <c r="D33" s="233"/>
      <c r="E33" s="232"/>
      <c r="F33" s="233"/>
      <c r="G33" s="552"/>
      <c r="H33" s="31"/>
      <c r="I33" s="31"/>
      <c r="J33" s="24"/>
      <c r="K33" s="232" t="str">
        <f>IF(AND(J33&gt;=$C$40,J33&lt;=$D$40),"1º Trimestre",IF(AND(J33&gt;=$C$41,J33&lt;=$D$41),"2º Trimestre",IF(AND(J33&gt;=$C$42,J33&lt;=$D$42),"3º Trimestre",IF(AND(J33&gt;=$C$43,J33&lt;=$D$43),"4º Trimestre","-"))))</f>
        <v>-</v>
      </c>
      <c r="L33" s="436"/>
    </row>
    <row r="34" spans="2:12" ht="20.100000000000001" customHeight="1" x14ac:dyDescent="0.25">
      <c r="B34" s="196"/>
      <c r="C34" s="232"/>
      <c r="D34" s="233"/>
      <c r="E34" s="232"/>
      <c r="F34" s="233"/>
      <c r="G34" s="552"/>
      <c r="H34" s="31"/>
      <c r="I34" s="31"/>
      <c r="J34" s="24"/>
      <c r="K34" s="232" t="str">
        <f>IF(AND(J34&gt;=$C$40,J34&lt;=$D$40),"1º Trimestre",IF(AND(J34&gt;=$C$41,J34&lt;=$D$41),"2º Trimestre",IF(AND(J34&gt;=$C$42,J34&lt;=$D$42),"3º Trimestre",IF(AND(J34&gt;=$C$43,J34&lt;=$D$43),"4º Trimestre","-"))))</f>
        <v>-</v>
      </c>
      <c r="L34" s="436"/>
    </row>
    <row r="35" spans="2:12" ht="20.100000000000001" customHeight="1" x14ac:dyDescent="0.25">
      <c r="B35" s="196"/>
      <c r="C35" s="232"/>
      <c r="D35" s="233"/>
      <c r="E35" s="232"/>
      <c r="F35" s="233"/>
      <c r="G35" s="552"/>
      <c r="H35" s="195"/>
      <c r="I35" s="195"/>
      <c r="J35" s="234"/>
      <c r="K35" s="232" t="str">
        <f>IF(AND(J35&gt;=$C$40,J35&lt;=$D$40),"1º Trimestre",IF(AND(J35&gt;=$C$41,J35&lt;=$D$41),"2º Trimestre",IF(AND(J35&gt;=$C$42,J35&lt;=$D$42),"3º Trimestre",IF(AND(J35&gt;=$C$43,J35&lt;=$D$43),"4º Trimestre","-"))))</f>
        <v>-</v>
      </c>
      <c r="L35" s="436"/>
    </row>
    <row r="36" spans="2:12" ht="20.100000000000001" customHeight="1" x14ac:dyDescent="0.25">
      <c r="B36" s="196"/>
      <c r="C36" s="232"/>
      <c r="D36" s="233"/>
      <c r="E36" s="232"/>
      <c r="F36" s="233"/>
      <c r="G36" s="552"/>
      <c r="H36" s="195"/>
      <c r="I36" s="195"/>
      <c r="J36" s="234"/>
      <c r="K36" s="232" t="str">
        <f>IF(AND(J36&gt;=$C$40,J36&lt;=$D$40),"1º Trimestre",IF(AND(J36&gt;=$C$41,J36&lt;=$D$41),"2º Trimestre",IF(AND(J36&gt;=$C$42,J36&lt;=$D$42),"3º Trimestre",IF(AND(J36&gt;=$C$43,J36&lt;=$D$43),"4º Trimestre","-"))))</f>
        <v>-</v>
      </c>
      <c r="L36" s="436"/>
    </row>
    <row r="37" spans="2:12" ht="20.100000000000001" customHeight="1" thickBot="1" x14ac:dyDescent="0.3">
      <c r="B37" s="189"/>
      <c r="C37" s="190"/>
      <c r="D37" s="192"/>
      <c r="E37" s="190"/>
      <c r="F37" s="192"/>
      <c r="G37" s="192"/>
      <c r="H37" s="191"/>
      <c r="I37" s="191"/>
      <c r="J37" s="167"/>
      <c r="K37" s="190" t="str">
        <f>IF(AND(J37&gt;=$C$40,J37&lt;=$D$40),"1º Trimestre",IF(AND(J37&gt;=$C$41,J37&lt;=$D$41),"2º Trimestre",IF(AND(J37&gt;=$C$42,J37&lt;=$D$42),"3º Trimestre",IF(AND(J37&gt;=$C$43,J37&lt;=$D$43),"4º Trimestre","-"))))</f>
        <v>-</v>
      </c>
      <c r="L37" s="26"/>
    </row>
    <row r="38" spans="2:12" ht="19.5" thickBot="1" x14ac:dyDescent="0.3">
      <c r="B38" s="435"/>
      <c r="H38" s="446">
        <f>SUM(H5:H37)</f>
        <v>353894</v>
      </c>
      <c r="I38" s="446">
        <f>SUM(I5:I37)</f>
        <v>0</v>
      </c>
    </row>
    <row r="39" spans="2:12" ht="16.5" thickBot="1" x14ac:dyDescent="0.3">
      <c r="B39" s="86"/>
      <c r="C39" s="80" t="s">
        <v>45</v>
      </c>
      <c r="D39" s="81" t="s">
        <v>46</v>
      </c>
    </row>
    <row r="40" spans="2:12" ht="15.75" x14ac:dyDescent="0.25">
      <c r="B40" s="91" t="s">
        <v>41</v>
      </c>
      <c r="C40" s="82">
        <v>45292</v>
      </c>
      <c r="D40" s="79">
        <v>45382</v>
      </c>
    </row>
    <row r="41" spans="2:12" ht="15.75" x14ac:dyDescent="0.25">
      <c r="B41" s="88" t="s">
        <v>42</v>
      </c>
      <c r="C41" s="83">
        <v>45383</v>
      </c>
      <c r="D41" s="77">
        <v>45473</v>
      </c>
    </row>
    <row r="42" spans="2:12" ht="15.75" x14ac:dyDescent="0.25">
      <c r="B42" s="88" t="s">
        <v>43</v>
      </c>
      <c r="C42" s="83">
        <v>45474</v>
      </c>
      <c r="D42" s="77">
        <v>45565</v>
      </c>
    </row>
    <row r="43" spans="2:12" ht="16.5" thickBot="1" x14ac:dyDescent="0.3">
      <c r="B43" s="89" t="s">
        <v>44</v>
      </c>
      <c r="C43" s="84">
        <v>45566</v>
      </c>
      <c r="D43" s="78">
        <v>45657</v>
      </c>
    </row>
    <row r="72" spans="2:3" x14ac:dyDescent="0.25">
      <c r="B72" s="441"/>
      <c r="C72" s="441"/>
    </row>
    <row r="73" spans="2:3" x14ac:dyDescent="0.25">
      <c r="B73" s="197"/>
      <c r="C73" s="197"/>
    </row>
    <row r="74" spans="2:3" x14ac:dyDescent="0.25">
      <c r="B74" s="197"/>
      <c r="C74" s="197"/>
    </row>
    <row r="75" spans="2:3" x14ac:dyDescent="0.25">
      <c r="B75" s="197"/>
      <c r="C75" s="197"/>
    </row>
    <row r="76" spans="2:3" x14ac:dyDescent="0.25">
      <c r="B76" s="197"/>
      <c r="C76" s="197"/>
    </row>
    <row r="77" spans="2:3" x14ac:dyDescent="0.25">
      <c r="B77" s="197"/>
      <c r="C77" s="197"/>
    </row>
  </sheetData>
  <sheetProtection selectLockedCells="1"/>
  <sortState ref="B3:K6">
    <sortCondition ref="J3"/>
  </sortState>
  <mergeCells count="6">
    <mergeCell ref="B31:L31"/>
    <mergeCell ref="B2:L2"/>
    <mergeCell ref="B3:L3"/>
    <mergeCell ref="B10:L10"/>
    <mergeCell ref="B17:L17"/>
    <mergeCell ref="B24:L24"/>
  </mergeCells>
  <phoneticPr fontId="8" type="noConversion"/>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120"/>
  <sheetViews>
    <sheetView showGridLines="0" zoomScale="80" zoomScaleNormal="80" workbookViewId="0">
      <selection activeCell="F113" sqref="F113"/>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7" width="20.7109375" style="5" customWidth="1"/>
    <col min="8" max="9" width="25.7109375" style="5" customWidth="1"/>
    <col min="10" max="10" width="25.7109375" style="17" customWidth="1"/>
    <col min="11" max="11" width="20.7109375" style="5" customWidth="1"/>
    <col min="12" max="12" width="13.7109375" style="5" customWidth="1"/>
    <col min="13" max="13" width="11.5703125" style="5" bestFit="1" customWidth="1"/>
    <col min="14" max="15" width="11.28515625" style="5" bestFit="1" customWidth="1"/>
    <col min="16" max="16384" width="9.140625" style="5"/>
  </cols>
  <sheetData>
    <row r="1" spans="2:12" ht="19.5" thickBot="1" x14ac:dyDescent="0.3">
      <c r="B1" s="405" t="s">
        <v>109</v>
      </c>
      <c r="C1" s="405" t="s">
        <v>110</v>
      </c>
    </row>
    <row r="2" spans="2:12" ht="34.5" thickBot="1" x14ac:dyDescent="0.3">
      <c r="B2" s="811" t="s">
        <v>10</v>
      </c>
      <c r="C2" s="812"/>
      <c r="D2" s="812"/>
      <c r="E2" s="812"/>
      <c r="F2" s="812"/>
      <c r="G2" s="812"/>
      <c r="H2" s="812"/>
      <c r="I2" s="812"/>
      <c r="J2" s="812"/>
      <c r="K2" s="812"/>
      <c r="L2" s="813"/>
    </row>
    <row r="3" spans="2:12" ht="33.75" x14ac:dyDescent="0.25">
      <c r="B3" s="814" t="s">
        <v>104</v>
      </c>
      <c r="C3" s="815"/>
      <c r="D3" s="815"/>
      <c r="E3" s="815"/>
      <c r="F3" s="815"/>
      <c r="G3" s="815"/>
      <c r="H3" s="815"/>
      <c r="I3" s="815"/>
      <c r="J3" s="815"/>
      <c r="K3" s="815"/>
      <c r="L3" s="816"/>
    </row>
    <row r="4" spans="2:12" ht="45" x14ac:dyDescent="0.25">
      <c r="B4" s="242" t="s">
        <v>0</v>
      </c>
      <c r="C4" s="241" t="s">
        <v>94</v>
      </c>
      <c r="D4" s="241" t="s">
        <v>1</v>
      </c>
      <c r="E4" s="241" t="s">
        <v>2</v>
      </c>
      <c r="F4" s="241" t="s">
        <v>3</v>
      </c>
      <c r="G4" s="241" t="s">
        <v>93</v>
      </c>
      <c r="H4" s="241" t="s">
        <v>4</v>
      </c>
      <c r="I4" s="241" t="s">
        <v>92</v>
      </c>
      <c r="J4" s="241" t="s">
        <v>5</v>
      </c>
      <c r="K4" s="241" t="s">
        <v>47</v>
      </c>
      <c r="L4" s="482" t="s">
        <v>136</v>
      </c>
    </row>
    <row r="5" spans="2:12" ht="60" x14ac:dyDescent="0.25">
      <c r="B5" s="196" t="s">
        <v>113</v>
      </c>
      <c r="C5" s="232">
        <v>307714</v>
      </c>
      <c r="D5" s="233" t="s">
        <v>192</v>
      </c>
      <c r="E5" s="232" t="s">
        <v>141</v>
      </c>
      <c r="F5" s="233" t="s">
        <v>193</v>
      </c>
      <c r="G5" s="552">
        <v>12358.5</v>
      </c>
      <c r="H5" s="34"/>
      <c r="I5" s="34">
        <v>3008</v>
      </c>
      <c r="J5" s="24">
        <v>45689</v>
      </c>
      <c r="K5" s="232">
        <v>1</v>
      </c>
      <c r="L5" s="436" t="s">
        <v>850</v>
      </c>
    </row>
    <row r="6" spans="2:12" ht="60" x14ac:dyDescent="0.25">
      <c r="B6" s="196" t="s">
        <v>113</v>
      </c>
      <c r="C6" s="639">
        <v>307714</v>
      </c>
      <c r="D6" s="640" t="s">
        <v>194</v>
      </c>
      <c r="E6" s="639">
        <v>85</v>
      </c>
      <c r="F6" s="640" t="s">
        <v>193</v>
      </c>
      <c r="G6" s="640">
        <v>477.49</v>
      </c>
      <c r="H6" s="654"/>
      <c r="I6" s="654">
        <v>3008</v>
      </c>
      <c r="J6" s="24">
        <v>45689</v>
      </c>
      <c r="K6" s="639">
        <v>1</v>
      </c>
      <c r="L6" s="653" t="s">
        <v>850</v>
      </c>
    </row>
    <row r="7" spans="2:12" ht="60" x14ac:dyDescent="0.25">
      <c r="B7" s="196" t="s">
        <v>113</v>
      </c>
      <c r="C7" s="639">
        <v>307714</v>
      </c>
      <c r="D7" s="640" t="s">
        <v>195</v>
      </c>
      <c r="E7" s="639">
        <v>50</v>
      </c>
      <c r="F7" s="640" t="s">
        <v>193</v>
      </c>
      <c r="G7" s="640">
        <v>505.57</v>
      </c>
      <c r="H7" s="654"/>
      <c r="I7" s="654">
        <v>3008</v>
      </c>
      <c r="J7" s="24">
        <v>45689</v>
      </c>
      <c r="K7" s="639">
        <v>1</v>
      </c>
      <c r="L7" s="653" t="s">
        <v>850</v>
      </c>
    </row>
    <row r="8" spans="2:12" ht="60" x14ac:dyDescent="0.25">
      <c r="B8" s="196" t="s">
        <v>113</v>
      </c>
      <c r="C8" s="639">
        <v>284671</v>
      </c>
      <c r="D8" s="640" t="s">
        <v>196</v>
      </c>
      <c r="E8" s="639">
        <v>5</v>
      </c>
      <c r="F8" s="640" t="s">
        <v>193</v>
      </c>
      <c r="G8" s="640">
        <v>200</v>
      </c>
      <c r="H8" s="654"/>
      <c r="I8" s="654">
        <v>3003</v>
      </c>
      <c r="J8" s="24">
        <v>45689</v>
      </c>
      <c r="K8" s="639">
        <v>1</v>
      </c>
      <c r="L8" s="653" t="s">
        <v>850</v>
      </c>
    </row>
    <row r="9" spans="2:12" ht="60" x14ac:dyDescent="0.25">
      <c r="B9" s="196" t="s">
        <v>113</v>
      </c>
      <c r="C9" s="639">
        <v>284671</v>
      </c>
      <c r="D9" s="640" t="s">
        <v>197</v>
      </c>
      <c r="E9" s="639">
        <v>5</v>
      </c>
      <c r="F9" s="640" t="s">
        <v>193</v>
      </c>
      <c r="G9" s="640">
        <v>300</v>
      </c>
      <c r="H9" s="654"/>
      <c r="I9" s="654">
        <v>3003</v>
      </c>
      <c r="J9" s="24">
        <v>45689</v>
      </c>
      <c r="K9" s="639">
        <v>1</v>
      </c>
      <c r="L9" s="653" t="s">
        <v>850</v>
      </c>
    </row>
    <row r="10" spans="2:12" ht="60" x14ac:dyDescent="0.25">
      <c r="B10" s="196" t="s">
        <v>113</v>
      </c>
      <c r="C10" s="639">
        <v>284671</v>
      </c>
      <c r="D10" s="640" t="s">
        <v>198</v>
      </c>
      <c r="E10" s="639">
        <v>35</v>
      </c>
      <c r="F10" s="640" t="s">
        <v>193</v>
      </c>
      <c r="G10" s="640">
        <v>875</v>
      </c>
      <c r="H10" s="654"/>
      <c r="I10" s="654">
        <v>3003</v>
      </c>
      <c r="J10" s="24">
        <v>45689</v>
      </c>
      <c r="K10" s="639">
        <v>1</v>
      </c>
      <c r="L10" s="653" t="s">
        <v>850</v>
      </c>
    </row>
    <row r="11" spans="2:12" ht="60" x14ac:dyDescent="0.25">
      <c r="B11" s="196" t="s">
        <v>113</v>
      </c>
      <c r="C11" s="639">
        <v>284671</v>
      </c>
      <c r="D11" s="640" t="s">
        <v>199</v>
      </c>
      <c r="E11" s="639">
        <v>36</v>
      </c>
      <c r="F11" s="640" t="s">
        <v>193</v>
      </c>
      <c r="G11" s="640">
        <v>144</v>
      </c>
      <c r="H11" s="654"/>
      <c r="I11" s="654">
        <v>3003</v>
      </c>
      <c r="J11" s="24">
        <v>45689</v>
      </c>
      <c r="K11" s="639">
        <v>1</v>
      </c>
      <c r="L11" s="653" t="s">
        <v>850</v>
      </c>
    </row>
    <row r="12" spans="2:12" ht="60" x14ac:dyDescent="0.25">
      <c r="B12" s="196" t="s">
        <v>113</v>
      </c>
      <c r="C12" s="639">
        <v>284671</v>
      </c>
      <c r="D12" s="640" t="s">
        <v>200</v>
      </c>
      <c r="E12" s="639">
        <v>72</v>
      </c>
      <c r="F12" s="640" t="s">
        <v>193</v>
      </c>
      <c r="G12" s="640">
        <v>360</v>
      </c>
      <c r="H12" s="654"/>
      <c r="I12" s="654">
        <v>3003</v>
      </c>
      <c r="J12" s="24">
        <v>45689</v>
      </c>
      <c r="K12" s="639">
        <v>1</v>
      </c>
      <c r="L12" s="653" t="s">
        <v>850</v>
      </c>
    </row>
    <row r="13" spans="2:12" ht="60" x14ac:dyDescent="0.25">
      <c r="B13" s="196" t="s">
        <v>113</v>
      </c>
      <c r="C13" s="639">
        <v>284671</v>
      </c>
      <c r="D13" s="640" t="s">
        <v>201</v>
      </c>
      <c r="E13" s="639">
        <v>25</v>
      </c>
      <c r="F13" s="640" t="s">
        <v>193</v>
      </c>
      <c r="G13" s="640">
        <v>125</v>
      </c>
      <c r="H13" s="654"/>
      <c r="I13" s="654">
        <v>3003</v>
      </c>
      <c r="J13" s="24">
        <v>45689</v>
      </c>
      <c r="K13" s="639">
        <v>1</v>
      </c>
      <c r="L13" s="653" t="s">
        <v>850</v>
      </c>
    </row>
    <row r="14" spans="2:12" ht="60" x14ac:dyDescent="0.25">
      <c r="B14" s="196" t="s">
        <v>113</v>
      </c>
      <c r="C14" s="639">
        <v>284671</v>
      </c>
      <c r="D14" s="640" t="s">
        <v>202</v>
      </c>
      <c r="E14" s="639">
        <v>15</v>
      </c>
      <c r="F14" s="640" t="s">
        <v>193</v>
      </c>
      <c r="G14" s="640">
        <v>525</v>
      </c>
      <c r="H14" s="654"/>
      <c r="I14" s="654">
        <v>3003</v>
      </c>
      <c r="J14" s="24">
        <v>45689</v>
      </c>
      <c r="K14" s="639">
        <v>1</v>
      </c>
      <c r="L14" s="653" t="s">
        <v>850</v>
      </c>
    </row>
    <row r="15" spans="2:12" ht="60" x14ac:dyDescent="0.25">
      <c r="B15" s="196" t="s">
        <v>113</v>
      </c>
      <c r="C15" s="639">
        <v>284671</v>
      </c>
      <c r="D15" s="640" t="s">
        <v>203</v>
      </c>
      <c r="E15" s="639">
        <v>72</v>
      </c>
      <c r="F15" s="640" t="s">
        <v>193</v>
      </c>
      <c r="G15" s="640">
        <v>720</v>
      </c>
      <c r="H15" s="654"/>
      <c r="I15" s="654">
        <v>3003</v>
      </c>
      <c r="J15" s="24">
        <v>45689</v>
      </c>
      <c r="K15" s="639">
        <v>1</v>
      </c>
      <c r="L15" s="653" t="s">
        <v>850</v>
      </c>
    </row>
    <row r="16" spans="2:12" ht="165" x14ac:dyDescent="0.25">
      <c r="B16" s="196" t="s">
        <v>133</v>
      </c>
      <c r="C16" s="639">
        <v>290645</v>
      </c>
      <c r="D16" s="640" t="s">
        <v>207</v>
      </c>
      <c r="E16" s="639">
        <v>4000</v>
      </c>
      <c r="F16" s="640" t="s">
        <v>205</v>
      </c>
      <c r="G16" s="640">
        <v>20704</v>
      </c>
      <c r="H16" s="654"/>
      <c r="I16" s="654">
        <v>3004</v>
      </c>
      <c r="J16" s="24">
        <v>45716</v>
      </c>
      <c r="K16" s="639">
        <v>1</v>
      </c>
      <c r="L16" s="653" t="s">
        <v>850</v>
      </c>
    </row>
    <row r="17" spans="2:12" ht="165" x14ac:dyDescent="0.25">
      <c r="B17" s="196" t="s">
        <v>133</v>
      </c>
      <c r="C17" s="639">
        <v>290645</v>
      </c>
      <c r="D17" s="640" t="s">
        <v>209</v>
      </c>
      <c r="E17" s="639">
        <v>15</v>
      </c>
      <c r="F17" s="640" t="s">
        <v>205</v>
      </c>
      <c r="G17" s="640">
        <v>10248.48</v>
      </c>
      <c r="H17" s="654"/>
      <c r="I17" s="654">
        <v>3039</v>
      </c>
      <c r="J17" s="24">
        <v>45716</v>
      </c>
      <c r="K17" s="639">
        <v>1</v>
      </c>
      <c r="L17" s="653" t="s">
        <v>850</v>
      </c>
    </row>
    <row r="18" spans="2:12" ht="45" x14ac:dyDescent="0.25">
      <c r="B18" s="196" t="s">
        <v>113</v>
      </c>
      <c r="C18" s="639">
        <v>286004</v>
      </c>
      <c r="D18" s="640" t="s">
        <v>210</v>
      </c>
      <c r="E18" s="639">
        <v>5</v>
      </c>
      <c r="F18" s="640" t="s">
        <v>211</v>
      </c>
      <c r="G18" s="640">
        <v>8560</v>
      </c>
      <c r="H18" s="654"/>
      <c r="I18" s="654">
        <v>3099</v>
      </c>
      <c r="J18" s="24">
        <v>45747</v>
      </c>
      <c r="K18" s="639">
        <v>1</v>
      </c>
      <c r="L18" s="653" t="s">
        <v>850</v>
      </c>
    </row>
    <row r="19" spans="2:12" ht="75" x14ac:dyDescent="0.25">
      <c r="B19" s="196" t="s">
        <v>133</v>
      </c>
      <c r="C19" s="639">
        <v>290665</v>
      </c>
      <c r="D19" s="640" t="s">
        <v>212</v>
      </c>
      <c r="E19" s="639">
        <v>1</v>
      </c>
      <c r="F19" s="640" t="s">
        <v>213</v>
      </c>
      <c r="G19" s="640">
        <v>258.8</v>
      </c>
      <c r="H19" s="654"/>
      <c r="I19" s="654">
        <v>3019</v>
      </c>
      <c r="J19" s="24">
        <v>45747</v>
      </c>
      <c r="K19" s="639">
        <v>1</v>
      </c>
      <c r="L19" s="653" t="s">
        <v>850</v>
      </c>
    </row>
    <row r="20" spans="2:12" ht="75" x14ac:dyDescent="0.25">
      <c r="B20" s="196" t="s">
        <v>133</v>
      </c>
      <c r="C20" s="639">
        <v>290682</v>
      </c>
      <c r="D20" s="640" t="s">
        <v>214</v>
      </c>
      <c r="E20" s="639">
        <v>5</v>
      </c>
      <c r="F20" s="640" t="s">
        <v>215</v>
      </c>
      <c r="G20" s="640">
        <v>336.44</v>
      </c>
      <c r="H20" s="654"/>
      <c r="I20" s="654">
        <v>3019</v>
      </c>
      <c r="J20" s="24">
        <v>45747</v>
      </c>
      <c r="K20" s="639">
        <v>1</v>
      </c>
      <c r="L20" s="653" t="s">
        <v>850</v>
      </c>
    </row>
    <row r="21" spans="2:12" ht="30" x14ac:dyDescent="0.25">
      <c r="B21" s="196" t="s">
        <v>133</v>
      </c>
      <c r="C21" s="639">
        <v>290682</v>
      </c>
      <c r="D21" s="640" t="s">
        <v>216</v>
      </c>
      <c r="E21" s="639">
        <v>5</v>
      </c>
      <c r="F21" s="640"/>
      <c r="G21" s="640">
        <v>155.28</v>
      </c>
      <c r="H21" s="654"/>
      <c r="I21" s="654">
        <v>3025</v>
      </c>
      <c r="J21" s="24">
        <v>45747</v>
      </c>
      <c r="K21" s="639">
        <v>1</v>
      </c>
      <c r="L21" s="653" t="s">
        <v>850</v>
      </c>
    </row>
    <row r="22" spans="2:12" ht="165" x14ac:dyDescent="0.25">
      <c r="B22" s="196" t="s">
        <v>133</v>
      </c>
      <c r="C22" s="639">
        <v>290645</v>
      </c>
      <c r="D22" s="640" t="s">
        <v>204</v>
      </c>
      <c r="E22" s="639">
        <v>2000</v>
      </c>
      <c r="F22" s="640" t="s">
        <v>205</v>
      </c>
      <c r="G22" s="640">
        <v>7246.4</v>
      </c>
      <c r="H22" s="654"/>
      <c r="I22" s="654">
        <v>3931</v>
      </c>
      <c r="J22" s="24">
        <v>45716</v>
      </c>
      <c r="K22" s="639">
        <v>1</v>
      </c>
      <c r="L22" s="653" t="s">
        <v>850</v>
      </c>
    </row>
    <row r="23" spans="2:12" ht="165" x14ac:dyDescent="0.25">
      <c r="B23" s="196" t="s">
        <v>133</v>
      </c>
      <c r="C23" s="639">
        <v>290645</v>
      </c>
      <c r="D23" s="640" t="s">
        <v>206</v>
      </c>
      <c r="E23" s="639">
        <v>2000</v>
      </c>
      <c r="F23" s="640" t="s">
        <v>205</v>
      </c>
      <c r="G23" s="640">
        <v>16563.2</v>
      </c>
      <c r="H23" s="654"/>
      <c r="I23" s="654">
        <v>3931</v>
      </c>
      <c r="J23" s="24">
        <v>45716</v>
      </c>
      <c r="K23" s="639">
        <v>1</v>
      </c>
      <c r="L23" s="653" t="s">
        <v>850</v>
      </c>
    </row>
    <row r="24" spans="2:12" ht="165" x14ac:dyDescent="0.25">
      <c r="B24" s="196" t="s">
        <v>133</v>
      </c>
      <c r="C24" s="639">
        <v>290645</v>
      </c>
      <c r="D24" s="640" t="s">
        <v>208</v>
      </c>
      <c r="E24" s="639">
        <v>3000</v>
      </c>
      <c r="F24" s="640" t="s">
        <v>205</v>
      </c>
      <c r="G24" s="640">
        <v>2484.48</v>
      </c>
      <c r="H24" s="654"/>
      <c r="I24" s="654">
        <v>3931</v>
      </c>
      <c r="J24" s="24">
        <v>45716</v>
      </c>
      <c r="K24" s="639">
        <v>1</v>
      </c>
      <c r="L24" s="653" t="s">
        <v>850</v>
      </c>
    </row>
    <row r="25" spans="2:12" ht="60" x14ac:dyDescent="0.25">
      <c r="B25" s="196" t="s">
        <v>745</v>
      </c>
      <c r="C25" s="639">
        <v>305107</v>
      </c>
      <c r="D25" s="640" t="s">
        <v>787</v>
      </c>
      <c r="E25" s="639" t="s">
        <v>114</v>
      </c>
      <c r="F25" s="640" t="s">
        <v>760</v>
      </c>
      <c r="G25" s="640">
        <v>6000</v>
      </c>
      <c r="H25" s="654"/>
      <c r="I25" s="654"/>
      <c r="J25" s="24">
        <v>45716</v>
      </c>
      <c r="K25" s="639">
        <v>1</v>
      </c>
      <c r="L25" s="653" t="s">
        <v>850</v>
      </c>
    </row>
    <row r="26" spans="2:12" ht="75" x14ac:dyDescent="0.25">
      <c r="B26" s="196" t="s">
        <v>780</v>
      </c>
      <c r="C26" s="639">
        <v>291597</v>
      </c>
      <c r="D26" s="640" t="s">
        <v>409</v>
      </c>
      <c r="E26" s="639">
        <v>15</v>
      </c>
      <c r="F26" s="640" t="s">
        <v>411</v>
      </c>
      <c r="G26" s="640">
        <v>2179.59</v>
      </c>
      <c r="H26" s="654"/>
      <c r="I26" s="654">
        <v>3015</v>
      </c>
      <c r="J26" s="24">
        <v>45689</v>
      </c>
      <c r="K26" s="639">
        <v>1</v>
      </c>
      <c r="L26" s="653" t="s">
        <v>850</v>
      </c>
    </row>
    <row r="27" spans="2:12" ht="75" x14ac:dyDescent="0.25">
      <c r="B27" s="196" t="s">
        <v>618</v>
      </c>
      <c r="C27" s="639">
        <v>291597</v>
      </c>
      <c r="D27" s="640" t="s">
        <v>410</v>
      </c>
      <c r="E27" s="639">
        <v>1</v>
      </c>
      <c r="F27" s="640" t="s">
        <v>411</v>
      </c>
      <c r="G27" s="640">
        <v>2490.96</v>
      </c>
      <c r="H27" s="654"/>
      <c r="I27" s="654">
        <v>3016</v>
      </c>
      <c r="J27" s="24">
        <v>45689</v>
      </c>
      <c r="K27" s="639">
        <v>1</v>
      </c>
      <c r="L27" s="653" t="s">
        <v>850</v>
      </c>
    </row>
    <row r="28" spans="2:12" x14ac:dyDescent="0.25">
      <c r="B28" s="196"/>
      <c r="C28" s="639"/>
      <c r="D28" s="640"/>
      <c r="E28" s="639"/>
      <c r="F28" s="640"/>
      <c r="G28" s="640"/>
      <c r="H28" s="654"/>
      <c r="I28" s="654"/>
      <c r="J28" s="24"/>
      <c r="K28" s="639"/>
      <c r="L28" s="653"/>
    </row>
    <row r="29" spans="2:12" x14ac:dyDescent="0.25">
      <c r="B29" s="196"/>
      <c r="C29" s="639"/>
      <c r="D29" s="640"/>
      <c r="E29" s="639"/>
      <c r="F29" s="640"/>
      <c r="G29" s="640"/>
      <c r="H29" s="654"/>
      <c r="I29" s="654"/>
      <c r="J29" s="24"/>
      <c r="K29" s="639"/>
      <c r="L29" s="653"/>
    </row>
    <row r="30" spans="2:12" x14ac:dyDescent="0.25">
      <c r="B30" s="196"/>
      <c r="C30" s="639"/>
      <c r="D30" s="640"/>
      <c r="E30" s="639"/>
      <c r="F30" s="640"/>
      <c r="G30" s="640"/>
      <c r="H30" s="654"/>
      <c r="I30" s="654"/>
      <c r="J30" s="24"/>
      <c r="K30" s="639"/>
      <c r="L30" s="653"/>
    </row>
    <row r="31" spans="2:12" x14ac:dyDescent="0.25">
      <c r="B31" s="196"/>
      <c r="C31" s="639"/>
      <c r="D31" s="640"/>
      <c r="E31" s="639"/>
      <c r="F31" s="640"/>
      <c r="G31" s="640"/>
      <c r="H31" s="654"/>
      <c r="I31" s="654"/>
      <c r="J31" s="24"/>
      <c r="K31" s="639"/>
      <c r="L31" s="653"/>
    </row>
    <row r="32" spans="2:12" x14ac:dyDescent="0.25">
      <c r="B32" s="196"/>
      <c r="C32" s="639"/>
      <c r="D32" s="640"/>
      <c r="E32" s="639"/>
      <c r="F32" s="640"/>
      <c r="G32" s="640"/>
      <c r="H32" s="654"/>
      <c r="I32" s="654"/>
      <c r="J32" s="24"/>
      <c r="K32" s="639"/>
      <c r="L32" s="653"/>
    </row>
    <row r="33" spans="2:12" x14ac:dyDescent="0.25">
      <c r="B33" s="196"/>
      <c r="C33" s="639"/>
      <c r="D33" s="640"/>
      <c r="E33" s="639"/>
      <c r="F33" s="640"/>
      <c r="G33" s="640"/>
      <c r="H33" s="654"/>
      <c r="I33" s="654"/>
      <c r="J33" s="24"/>
      <c r="K33" s="639"/>
      <c r="L33" s="653"/>
    </row>
    <row r="34" spans="2:12" x14ac:dyDescent="0.25">
      <c r="B34" s="196"/>
      <c r="C34" s="232"/>
      <c r="D34" s="233"/>
      <c r="E34" s="232"/>
      <c r="F34" s="233"/>
      <c r="G34" s="552"/>
      <c r="H34" s="34"/>
      <c r="I34" s="188"/>
      <c r="J34" s="234"/>
      <c r="K34" s="232"/>
      <c r="L34" s="436"/>
    </row>
    <row r="35" spans="2:12" x14ac:dyDescent="0.25">
      <c r="B35" s="196"/>
      <c r="C35" s="232"/>
      <c r="D35" s="233"/>
      <c r="E35" s="232"/>
      <c r="F35" s="233"/>
      <c r="G35" s="552"/>
      <c r="H35" s="34"/>
      <c r="I35" s="188"/>
      <c r="J35" s="234"/>
      <c r="K35" s="232"/>
      <c r="L35" s="436"/>
    </row>
    <row r="36" spans="2:12" x14ac:dyDescent="0.25">
      <c r="B36" s="196"/>
      <c r="C36" s="232"/>
      <c r="D36" s="233"/>
      <c r="E36" s="232"/>
      <c r="F36" s="233"/>
      <c r="G36" s="552"/>
      <c r="H36" s="34"/>
      <c r="I36" s="188"/>
      <c r="J36" s="234"/>
      <c r="K36" s="232"/>
      <c r="L36" s="436"/>
    </row>
    <row r="37" spans="2:12" x14ac:dyDescent="0.25">
      <c r="B37" s="196"/>
      <c r="C37" s="232"/>
      <c r="D37" s="233"/>
      <c r="E37" s="232"/>
      <c r="F37" s="233"/>
      <c r="G37" s="552"/>
      <c r="H37" s="34"/>
      <c r="I37" s="188"/>
      <c r="J37" s="234"/>
      <c r="K37" s="232"/>
      <c r="L37" s="436"/>
    </row>
    <row r="38" spans="2:12" ht="15.75" thickBot="1" x14ac:dyDescent="0.3">
      <c r="B38" s="231"/>
      <c r="C38" s="437"/>
      <c r="D38" s="438"/>
      <c r="E38" s="437"/>
      <c r="F38" s="438"/>
      <c r="G38" s="554"/>
      <c r="H38" s="205"/>
      <c r="I38" s="236"/>
      <c r="J38" s="439"/>
      <c r="K38" s="437"/>
      <c r="L38" s="70"/>
    </row>
    <row r="39" spans="2:12" ht="33.75" x14ac:dyDescent="0.25">
      <c r="B39" s="814" t="s">
        <v>105</v>
      </c>
      <c r="C39" s="815"/>
      <c r="D39" s="815"/>
      <c r="E39" s="815"/>
      <c r="F39" s="815"/>
      <c r="G39" s="815"/>
      <c r="H39" s="815"/>
      <c r="I39" s="815"/>
      <c r="J39" s="815"/>
      <c r="K39" s="815"/>
      <c r="L39" s="816"/>
    </row>
    <row r="40" spans="2:12" ht="45" x14ac:dyDescent="0.25">
      <c r="B40" s="242" t="s">
        <v>0</v>
      </c>
      <c r="C40" s="241" t="s">
        <v>94</v>
      </c>
      <c r="D40" s="241" t="s">
        <v>1</v>
      </c>
      <c r="E40" s="241" t="s">
        <v>2</v>
      </c>
      <c r="F40" s="241" t="s">
        <v>3</v>
      </c>
      <c r="G40" s="241" t="s">
        <v>93</v>
      </c>
      <c r="H40" s="241" t="s">
        <v>4</v>
      </c>
      <c r="I40" s="241" t="s">
        <v>92</v>
      </c>
      <c r="J40" s="241" t="s">
        <v>5</v>
      </c>
      <c r="K40" s="241" t="s">
        <v>47</v>
      </c>
      <c r="L40" s="482" t="s">
        <v>136</v>
      </c>
    </row>
    <row r="41" spans="2:12" ht="75" x14ac:dyDescent="0.25">
      <c r="B41" s="564" t="s">
        <v>133</v>
      </c>
      <c r="C41" s="561">
        <v>290701</v>
      </c>
      <c r="D41" s="563" t="s">
        <v>217</v>
      </c>
      <c r="E41" s="563">
        <v>100</v>
      </c>
      <c r="F41" s="563" t="s">
        <v>218</v>
      </c>
      <c r="G41" s="563">
        <v>124.22</v>
      </c>
      <c r="H41" s="569"/>
      <c r="I41" s="569">
        <v>3099</v>
      </c>
      <c r="J41" s="571">
        <v>45777</v>
      </c>
      <c r="K41" s="561">
        <v>2</v>
      </c>
      <c r="L41" s="570" t="s">
        <v>850</v>
      </c>
    </row>
    <row r="42" spans="2:12" ht="60" x14ac:dyDescent="0.25">
      <c r="B42" s="564" t="s">
        <v>133</v>
      </c>
      <c r="C42" s="561">
        <v>290677</v>
      </c>
      <c r="D42" s="563" t="s">
        <v>219</v>
      </c>
      <c r="E42" s="563">
        <v>3</v>
      </c>
      <c r="F42" s="563" t="s">
        <v>220</v>
      </c>
      <c r="G42" s="563">
        <v>662.53</v>
      </c>
      <c r="H42" s="569"/>
      <c r="I42" s="569">
        <v>3032</v>
      </c>
      <c r="J42" s="571">
        <v>45838</v>
      </c>
      <c r="K42" s="561">
        <v>2</v>
      </c>
      <c r="L42" s="570" t="s">
        <v>850</v>
      </c>
    </row>
    <row r="43" spans="2:12" ht="90" x14ac:dyDescent="0.25">
      <c r="B43" s="646" t="s">
        <v>116</v>
      </c>
      <c r="C43" s="643">
        <v>309082</v>
      </c>
      <c r="D43" s="645" t="s">
        <v>366</v>
      </c>
      <c r="E43" s="645">
        <v>30</v>
      </c>
      <c r="F43" s="645" t="s">
        <v>381</v>
      </c>
      <c r="G43" s="645">
        <v>1245.5999999999999</v>
      </c>
      <c r="H43" s="650"/>
      <c r="I43" s="650">
        <v>3016</v>
      </c>
      <c r="J43" s="652">
        <v>45838</v>
      </c>
      <c r="K43" s="643">
        <v>2</v>
      </c>
      <c r="L43" s="651" t="s">
        <v>850</v>
      </c>
    </row>
    <row r="44" spans="2:12" ht="90" x14ac:dyDescent="0.25">
      <c r="B44" s="646" t="s">
        <v>116</v>
      </c>
      <c r="C44" s="643">
        <v>309082</v>
      </c>
      <c r="D44" s="645" t="s">
        <v>367</v>
      </c>
      <c r="E44" s="645">
        <v>15</v>
      </c>
      <c r="F44" s="645" t="s">
        <v>381</v>
      </c>
      <c r="G44" s="645">
        <v>3892.2</v>
      </c>
      <c r="H44" s="650"/>
      <c r="I44" s="650">
        <v>3016</v>
      </c>
      <c r="J44" s="652">
        <v>45838</v>
      </c>
      <c r="K44" s="643">
        <v>2</v>
      </c>
      <c r="L44" s="651" t="s">
        <v>850</v>
      </c>
    </row>
    <row r="45" spans="2:12" ht="90" x14ac:dyDescent="0.25">
      <c r="B45" s="646" t="s">
        <v>116</v>
      </c>
      <c r="C45" s="643">
        <v>309082</v>
      </c>
      <c r="D45" s="645" t="s">
        <v>701</v>
      </c>
      <c r="E45" s="645">
        <v>1000</v>
      </c>
      <c r="F45" s="645" t="s">
        <v>381</v>
      </c>
      <c r="G45" s="645">
        <v>590</v>
      </c>
      <c r="H45" s="650"/>
      <c r="I45" s="650">
        <v>3016</v>
      </c>
      <c r="J45" s="652">
        <v>45838</v>
      </c>
      <c r="K45" s="643">
        <v>2</v>
      </c>
      <c r="L45" s="651" t="s">
        <v>850</v>
      </c>
    </row>
    <row r="46" spans="2:12" ht="90" x14ac:dyDescent="0.25">
      <c r="B46" s="646" t="s">
        <v>116</v>
      </c>
      <c r="C46" s="643">
        <v>309082</v>
      </c>
      <c r="D46" s="645" t="s">
        <v>702</v>
      </c>
      <c r="E46" s="645">
        <v>20</v>
      </c>
      <c r="F46" s="645" t="s">
        <v>381</v>
      </c>
      <c r="G46" s="645">
        <v>1453</v>
      </c>
      <c r="H46" s="650"/>
      <c r="I46" s="650">
        <v>3020</v>
      </c>
      <c r="J46" s="652">
        <v>45838</v>
      </c>
      <c r="K46" s="643">
        <v>2</v>
      </c>
      <c r="L46" s="651" t="s">
        <v>850</v>
      </c>
    </row>
    <row r="47" spans="2:12" ht="90" x14ac:dyDescent="0.25">
      <c r="B47" s="646" t="s">
        <v>116</v>
      </c>
      <c r="C47" s="643">
        <v>309082</v>
      </c>
      <c r="D47" s="645" t="s">
        <v>368</v>
      </c>
      <c r="E47" s="645">
        <v>2</v>
      </c>
      <c r="F47" s="645" t="s">
        <v>381</v>
      </c>
      <c r="G47" s="645">
        <v>72.66</v>
      </c>
      <c r="H47" s="650"/>
      <c r="I47" s="650">
        <v>3022</v>
      </c>
      <c r="J47" s="652">
        <v>45838</v>
      </c>
      <c r="K47" s="643">
        <v>2</v>
      </c>
      <c r="L47" s="651" t="s">
        <v>850</v>
      </c>
    </row>
    <row r="48" spans="2:12" ht="90" x14ac:dyDescent="0.25">
      <c r="B48" s="646" t="s">
        <v>116</v>
      </c>
      <c r="C48" s="643">
        <v>309082</v>
      </c>
      <c r="D48" s="645" t="s">
        <v>369</v>
      </c>
      <c r="E48" s="645">
        <v>500</v>
      </c>
      <c r="F48" s="645" t="s">
        <v>381</v>
      </c>
      <c r="G48" s="645">
        <v>2595</v>
      </c>
      <c r="H48" s="650"/>
      <c r="I48" s="650">
        <v>3016</v>
      </c>
      <c r="J48" s="652">
        <v>45838</v>
      </c>
      <c r="K48" s="643">
        <v>2</v>
      </c>
      <c r="L48" s="651" t="s">
        <v>850</v>
      </c>
    </row>
    <row r="49" spans="2:12" ht="90" x14ac:dyDescent="0.25">
      <c r="B49" s="646" t="s">
        <v>116</v>
      </c>
      <c r="C49" s="643">
        <v>309082</v>
      </c>
      <c r="D49" s="645" t="s">
        <v>703</v>
      </c>
      <c r="E49" s="645">
        <v>6</v>
      </c>
      <c r="F49" s="645" t="s">
        <v>381</v>
      </c>
      <c r="G49" s="645">
        <v>4981.32</v>
      </c>
      <c r="H49" s="650"/>
      <c r="I49" s="650">
        <v>3016</v>
      </c>
      <c r="J49" s="652">
        <v>45838</v>
      </c>
      <c r="K49" s="643">
        <v>2</v>
      </c>
      <c r="L49" s="651" t="s">
        <v>850</v>
      </c>
    </row>
    <row r="50" spans="2:12" ht="90" x14ac:dyDescent="0.25">
      <c r="B50" s="646" t="s">
        <v>116</v>
      </c>
      <c r="C50" s="643">
        <v>309082</v>
      </c>
      <c r="D50" s="645" t="s">
        <v>704</v>
      </c>
      <c r="E50" s="645">
        <v>2</v>
      </c>
      <c r="F50" s="645" t="s">
        <v>381</v>
      </c>
      <c r="G50" s="645">
        <v>1660.44</v>
      </c>
      <c r="H50" s="650"/>
      <c r="I50" s="650">
        <v>3016</v>
      </c>
      <c r="J50" s="652">
        <v>45838</v>
      </c>
      <c r="K50" s="643">
        <v>2</v>
      </c>
      <c r="L50" s="651" t="s">
        <v>850</v>
      </c>
    </row>
    <row r="51" spans="2:12" ht="90" x14ac:dyDescent="0.25">
      <c r="B51" s="646" t="s">
        <v>116</v>
      </c>
      <c r="C51" s="643">
        <v>309082</v>
      </c>
      <c r="D51" s="645" t="s">
        <v>705</v>
      </c>
      <c r="E51" s="645">
        <v>1</v>
      </c>
      <c r="F51" s="645" t="s">
        <v>381</v>
      </c>
      <c r="G51" s="645">
        <v>30.1</v>
      </c>
      <c r="H51" s="650"/>
      <c r="I51" s="650">
        <v>3020</v>
      </c>
      <c r="J51" s="652">
        <v>45838</v>
      </c>
      <c r="K51" s="643">
        <v>2</v>
      </c>
      <c r="L51" s="651" t="s">
        <v>850</v>
      </c>
    </row>
    <row r="52" spans="2:12" ht="90" x14ac:dyDescent="0.25">
      <c r="B52" s="646" t="s">
        <v>116</v>
      </c>
      <c r="C52" s="643">
        <v>309082</v>
      </c>
      <c r="D52" s="645" t="s">
        <v>372</v>
      </c>
      <c r="E52" s="645">
        <v>3</v>
      </c>
      <c r="F52" s="645" t="s">
        <v>381</v>
      </c>
      <c r="G52" s="645">
        <v>140.13</v>
      </c>
      <c r="H52" s="650"/>
      <c r="I52" s="650">
        <v>3016</v>
      </c>
      <c r="J52" s="652">
        <v>45838</v>
      </c>
      <c r="K52" s="643">
        <v>2</v>
      </c>
      <c r="L52" s="651" t="s">
        <v>850</v>
      </c>
    </row>
    <row r="53" spans="2:12" ht="90" x14ac:dyDescent="0.25">
      <c r="B53" s="646" t="s">
        <v>116</v>
      </c>
      <c r="C53" s="643">
        <v>309082</v>
      </c>
      <c r="D53" s="645" t="s">
        <v>373</v>
      </c>
      <c r="E53" s="645">
        <v>20</v>
      </c>
      <c r="F53" s="645" t="s">
        <v>381</v>
      </c>
      <c r="G53" s="645">
        <v>2698.6</v>
      </c>
      <c r="H53" s="650"/>
      <c r="I53" s="650">
        <v>3016</v>
      </c>
      <c r="J53" s="652">
        <v>45838</v>
      </c>
      <c r="K53" s="643">
        <v>2</v>
      </c>
      <c r="L53" s="651" t="s">
        <v>850</v>
      </c>
    </row>
    <row r="54" spans="2:12" ht="90" x14ac:dyDescent="0.25">
      <c r="B54" s="646" t="s">
        <v>116</v>
      </c>
      <c r="C54" s="643">
        <v>309082</v>
      </c>
      <c r="D54" s="645" t="s">
        <v>374</v>
      </c>
      <c r="E54" s="645">
        <v>20</v>
      </c>
      <c r="F54" s="645" t="s">
        <v>381</v>
      </c>
      <c r="G54" s="645">
        <v>7680.4</v>
      </c>
      <c r="H54" s="650"/>
      <c r="I54" s="650">
        <v>3016</v>
      </c>
      <c r="J54" s="652">
        <v>45838</v>
      </c>
      <c r="K54" s="643">
        <v>2</v>
      </c>
      <c r="L54" s="651" t="s">
        <v>850</v>
      </c>
    </row>
    <row r="55" spans="2:12" ht="90" x14ac:dyDescent="0.25">
      <c r="B55" s="646" t="s">
        <v>116</v>
      </c>
      <c r="C55" s="643">
        <v>309082</v>
      </c>
      <c r="D55" s="645" t="s">
        <v>706</v>
      </c>
      <c r="E55" s="645">
        <v>4</v>
      </c>
      <c r="F55" s="645" t="s">
        <v>381</v>
      </c>
      <c r="G55" s="645">
        <v>51.28</v>
      </c>
      <c r="H55" s="650"/>
      <c r="I55" s="650">
        <v>3019</v>
      </c>
      <c r="J55" s="652">
        <v>45838</v>
      </c>
      <c r="K55" s="643">
        <v>2</v>
      </c>
      <c r="L55" s="651" t="s">
        <v>850</v>
      </c>
    </row>
    <row r="56" spans="2:12" ht="90" x14ac:dyDescent="0.25">
      <c r="B56" s="646" t="s">
        <v>116</v>
      </c>
      <c r="C56" s="643">
        <v>309082</v>
      </c>
      <c r="D56" s="645" t="s">
        <v>707</v>
      </c>
      <c r="E56" s="645">
        <v>3</v>
      </c>
      <c r="F56" s="645" t="s">
        <v>381</v>
      </c>
      <c r="G56" s="645">
        <v>119.88</v>
      </c>
      <c r="H56" s="650"/>
      <c r="I56" s="650">
        <v>3017</v>
      </c>
      <c r="J56" s="652">
        <v>45838</v>
      </c>
      <c r="K56" s="643">
        <v>2</v>
      </c>
      <c r="L56" s="651" t="s">
        <v>850</v>
      </c>
    </row>
    <row r="57" spans="2:12" ht="90" x14ac:dyDescent="0.25">
      <c r="B57" s="646" t="s">
        <v>116</v>
      </c>
      <c r="C57" s="643">
        <v>309082</v>
      </c>
      <c r="D57" s="645" t="s">
        <v>378</v>
      </c>
      <c r="E57" s="645">
        <v>12</v>
      </c>
      <c r="F57" s="645" t="s">
        <v>381</v>
      </c>
      <c r="G57" s="645">
        <v>584.16</v>
      </c>
      <c r="H57" s="650"/>
      <c r="I57" s="650">
        <v>3030</v>
      </c>
      <c r="J57" s="652">
        <v>45838</v>
      </c>
      <c r="K57" s="643">
        <v>2</v>
      </c>
      <c r="L57" s="651" t="s">
        <v>850</v>
      </c>
    </row>
    <row r="58" spans="2:12" ht="90" x14ac:dyDescent="0.25">
      <c r="B58" s="646" t="s">
        <v>116</v>
      </c>
      <c r="C58" s="643">
        <v>309082</v>
      </c>
      <c r="D58" s="645" t="s">
        <v>377</v>
      </c>
      <c r="E58" s="645">
        <v>40</v>
      </c>
      <c r="F58" s="645" t="s">
        <v>381</v>
      </c>
      <c r="G58" s="645">
        <v>747.2</v>
      </c>
      <c r="H58" s="650"/>
      <c r="I58" s="650">
        <v>3020</v>
      </c>
      <c r="J58" s="652">
        <v>45838</v>
      </c>
      <c r="K58" s="643">
        <v>2</v>
      </c>
      <c r="L58" s="651" t="s">
        <v>850</v>
      </c>
    </row>
    <row r="59" spans="2:12" ht="90" x14ac:dyDescent="0.25">
      <c r="B59" s="646" t="s">
        <v>116</v>
      </c>
      <c r="C59" s="643">
        <v>309082</v>
      </c>
      <c r="D59" s="645" t="s">
        <v>376</v>
      </c>
      <c r="E59" s="645">
        <v>10</v>
      </c>
      <c r="F59" s="645" t="s">
        <v>381</v>
      </c>
      <c r="G59" s="645">
        <v>154.6</v>
      </c>
      <c r="H59" s="650"/>
      <c r="I59" s="650">
        <v>3016</v>
      </c>
      <c r="J59" s="652">
        <v>45838</v>
      </c>
      <c r="K59" s="643">
        <v>2</v>
      </c>
      <c r="L59" s="651" t="s">
        <v>850</v>
      </c>
    </row>
    <row r="60" spans="2:12" ht="90" x14ac:dyDescent="0.25">
      <c r="B60" s="564" t="s">
        <v>116</v>
      </c>
      <c r="C60" s="561">
        <v>309082</v>
      </c>
      <c r="D60" s="563" t="s">
        <v>710</v>
      </c>
      <c r="E60" s="563">
        <v>100</v>
      </c>
      <c r="F60" s="563" t="s">
        <v>381</v>
      </c>
      <c r="G60" s="563">
        <v>3114</v>
      </c>
      <c r="H60" s="569"/>
      <c r="I60" s="569">
        <v>3016</v>
      </c>
      <c r="J60" s="571">
        <v>45838</v>
      </c>
      <c r="K60" s="561">
        <v>2</v>
      </c>
      <c r="L60" s="570" t="s">
        <v>850</v>
      </c>
    </row>
    <row r="61" spans="2:12" ht="90" x14ac:dyDescent="0.25">
      <c r="B61" s="271" t="s">
        <v>116</v>
      </c>
      <c r="C61" s="477">
        <v>309082</v>
      </c>
      <c r="D61" s="272" t="s">
        <v>711</v>
      </c>
      <c r="E61" s="272">
        <v>6</v>
      </c>
      <c r="F61" s="272" t="s">
        <v>381</v>
      </c>
      <c r="G61" s="272">
        <v>173.76</v>
      </c>
      <c r="H61" s="427"/>
      <c r="I61" s="427">
        <v>3017</v>
      </c>
      <c r="J61" s="492">
        <v>45838</v>
      </c>
      <c r="K61" s="561">
        <v>2</v>
      </c>
      <c r="L61" s="570" t="s">
        <v>850</v>
      </c>
    </row>
    <row r="62" spans="2:12" ht="90" x14ac:dyDescent="0.25">
      <c r="B62" s="564" t="s">
        <v>116</v>
      </c>
      <c r="C62" s="563">
        <v>309082</v>
      </c>
      <c r="D62" s="563" t="s">
        <v>380</v>
      </c>
      <c r="E62" s="561">
        <v>5</v>
      </c>
      <c r="F62" s="563" t="s">
        <v>381</v>
      </c>
      <c r="G62" s="563">
        <v>394.55</v>
      </c>
      <c r="H62" s="569"/>
      <c r="I62" s="569">
        <v>3016</v>
      </c>
      <c r="J62" s="562">
        <v>45838</v>
      </c>
      <c r="K62" s="561">
        <v>2</v>
      </c>
      <c r="L62" s="570" t="s">
        <v>850</v>
      </c>
    </row>
    <row r="63" spans="2:12" ht="60" x14ac:dyDescent="0.25">
      <c r="B63" s="564" t="s">
        <v>131</v>
      </c>
      <c r="C63" s="563">
        <v>286702</v>
      </c>
      <c r="D63" s="563" t="s">
        <v>597</v>
      </c>
      <c r="E63" s="561" t="s">
        <v>114</v>
      </c>
      <c r="F63" s="563" t="s">
        <v>598</v>
      </c>
      <c r="G63" s="563">
        <v>250000</v>
      </c>
      <c r="H63" s="569"/>
      <c r="I63" s="569"/>
      <c r="J63" s="562">
        <v>45805</v>
      </c>
      <c r="K63" s="561">
        <v>2</v>
      </c>
      <c r="L63" s="570" t="s">
        <v>850</v>
      </c>
    </row>
    <row r="64" spans="2:12" ht="45" x14ac:dyDescent="0.25">
      <c r="B64" s="564" t="s">
        <v>116</v>
      </c>
      <c r="C64" s="561">
        <v>290546</v>
      </c>
      <c r="D64" s="563" t="s">
        <v>347</v>
      </c>
      <c r="E64" s="561">
        <v>16</v>
      </c>
      <c r="F64" s="561" t="s">
        <v>348</v>
      </c>
      <c r="G64" s="561">
        <v>38613.269999999997</v>
      </c>
      <c r="H64" s="569"/>
      <c r="I64" s="569">
        <v>3016</v>
      </c>
      <c r="J64" s="562">
        <v>45838</v>
      </c>
      <c r="K64" s="561">
        <v>2</v>
      </c>
      <c r="L64" s="570" t="s">
        <v>850</v>
      </c>
    </row>
    <row r="65" spans="2:12" x14ac:dyDescent="0.25">
      <c r="B65" s="564"/>
      <c r="C65" s="561"/>
      <c r="D65" s="563"/>
      <c r="E65" s="561"/>
      <c r="F65" s="561"/>
      <c r="G65" s="561"/>
      <c r="H65" s="569"/>
      <c r="I65" s="569"/>
      <c r="J65" s="562"/>
      <c r="K65" s="561"/>
      <c r="L65" s="570"/>
    </row>
    <row r="66" spans="2:12" x14ac:dyDescent="0.25">
      <c r="B66" s="564"/>
      <c r="C66" s="561"/>
      <c r="D66" s="563"/>
      <c r="E66" s="561"/>
      <c r="F66" s="561"/>
      <c r="G66" s="561"/>
      <c r="H66" s="569"/>
      <c r="I66" s="569"/>
      <c r="J66" s="562"/>
      <c r="K66" s="561"/>
      <c r="L66" s="570"/>
    </row>
    <row r="67" spans="2:12" x14ac:dyDescent="0.25">
      <c r="B67" s="10"/>
      <c r="C67" s="10"/>
      <c r="D67" s="289"/>
      <c r="E67" s="291"/>
      <c r="F67" s="670"/>
      <c r="G67" s="649"/>
      <c r="H67" s="671"/>
      <c r="I67" s="671"/>
      <c r="J67" s="672"/>
      <c r="K67" s="668"/>
      <c r="L67" s="673"/>
    </row>
    <row r="68" spans="2:12" x14ac:dyDescent="0.25">
      <c r="B68" s="10"/>
      <c r="C68" s="10"/>
      <c r="D68" s="289"/>
      <c r="E68" s="291"/>
      <c r="F68" s="670"/>
      <c r="G68" s="649"/>
      <c r="H68" s="671"/>
      <c r="I68" s="671"/>
      <c r="J68" s="672"/>
      <c r="K68" s="668"/>
      <c r="L68" s="673"/>
    </row>
    <row r="69" spans="2:12" x14ac:dyDescent="0.25">
      <c r="B69" s="10"/>
      <c r="C69" s="10"/>
      <c r="D69" s="289"/>
      <c r="E69" s="291"/>
      <c r="F69" s="670"/>
      <c r="G69" s="649"/>
      <c r="H69" s="671"/>
      <c r="I69" s="671"/>
      <c r="J69" s="672"/>
      <c r="K69" s="668"/>
      <c r="L69" s="673"/>
    </row>
    <row r="70" spans="2:12" x14ac:dyDescent="0.25">
      <c r="B70" s="10"/>
      <c r="C70" s="10"/>
      <c r="D70" s="289"/>
      <c r="E70" s="291"/>
      <c r="F70" s="670"/>
      <c r="G70" s="649"/>
      <c r="H70" s="671"/>
      <c r="I70" s="671"/>
      <c r="J70" s="672"/>
      <c r="K70" s="668"/>
      <c r="L70" s="673"/>
    </row>
    <row r="71" spans="2:12" x14ac:dyDescent="0.25">
      <c r="B71" s="10"/>
      <c r="C71" s="10"/>
      <c r="D71" s="289"/>
      <c r="E71" s="291"/>
      <c r="F71" s="670"/>
      <c r="G71" s="649"/>
      <c r="H71" s="671"/>
      <c r="I71" s="671"/>
      <c r="J71" s="672"/>
      <c r="K71" s="668"/>
      <c r="L71" s="673"/>
    </row>
    <row r="72" spans="2:12" ht="15.75" thickBot="1" x14ac:dyDescent="0.3">
      <c r="B72" s="568"/>
      <c r="C72" s="566"/>
      <c r="D72" s="491"/>
      <c r="E72" s="201"/>
      <c r="F72" s="488"/>
      <c r="G72" s="201"/>
      <c r="H72" s="166"/>
      <c r="I72" s="166"/>
      <c r="J72" s="567"/>
      <c r="K72" s="201"/>
      <c r="L72" s="240"/>
    </row>
    <row r="73" spans="2:12" ht="33.75" x14ac:dyDescent="0.25">
      <c r="B73" s="824" t="s">
        <v>106</v>
      </c>
      <c r="C73" s="825"/>
      <c r="D73" s="825"/>
      <c r="E73" s="825"/>
      <c r="F73" s="825"/>
      <c r="G73" s="825"/>
      <c r="H73" s="825"/>
      <c r="I73" s="825"/>
      <c r="J73" s="825"/>
      <c r="K73" s="825"/>
      <c r="L73" s="826"/>
    </row>
    <row r="74" spans="2:12" ht="45" x14ac:dyDescent="0.25">
      <c r="B74" s="242" t="s">
        <v>0</v>
      </c>
      <c r="C74" s="241" t="s">
        <v>94</v>
      </c>
      <c r="D74" s="241" t="s">
        <v>1</v>
      </c>
      <c r="E74" s="241" t="s">
        <v>2</v>
      </c>
      <c r="F74" s="241" t="s">
        <v>3</v>
      </c>
      <c r="G74" s="241" t="s">
        <v>93</v>
      </c>
      <c r="H74" s="241" t="s">
        <v>4</v>
      </c>
      <c r="I74" s="241" t="s">
        <v>92</v>
      </c>
      <c r="J74" s="241" t="s">
        <v>5</v>
      </c>
      <c r="K74" s="241" t="s">
        <v>47</v>
      </c>
      <c r="L74" s="482" t="s">
        <v>136</v>
      </c>
    </row>
    <row r="75" spans="2:12" ht="195" x14ac:dyDescent="0.25">
      <c r="B75" s="196" t="s">
        <v>247</v>
      </c>
      <c r="C75" s="232">
        <v>288008</v>
      </c>
      <c r="D75" s="233" t="s">
        <v>257</v>
      </c>
      <c r="E75" s="232">
        <v>2</v>
      </c>
      <c r="F75" s="233" t="s">
        <v>256</v>
      </c>
      <c r="G75" s="552">
        <v>600</v>
      </c>
      <c r="H75" s="195"/>
      <c r="I75" s="195">
        <v>3024</v>
      </c>
      <c r="J75" s="24">
        <v>45869</v>
      </c>
      <c r="K75" s="232">
        <v>3</v>
      </c>
      <c r="L75" s="436" t="s">
        <v>850</v>
      </c>
    </row>
    <row r="76" spans="2:12" ht="195" x14ac:dyDescent="0.25">
      <c r="B76" s="196" t="s">
        <v>247</v>
      </c>
      <c r="C76" s="232">
        <v>288008</v>
      </c>
      <c r="D76" s="233" t="s">
        <v>258</v>
      </c>
      <c r="E76" s="232">
        <v>2</v>
      </c>
      <c r="F76" s="233" t="s">
        <v>256</v>
      </c>
      <c r="G76" s="552">
        <v>800</v>
      </c>
      <c r="H76" s="195"/>
      <c r="I76" s="66">
        <v>3024</v>
      </c>
      <c r="J76" s="24">
        <v>45869</v>
      </c>
      <c r="K76" s="232">
        <v>3</v>
      </c>
      <c r="L76" s="436" t="s">
        <v>850</v>
      </c>
    </row>
    <row r="77" spans="2:12" ht="195" x14ac:dyDescent="0.25">
      <c r="B77" s="196" t="s">
        <v>247</v>
      </c>
      <c r="C77" s="232">
        <v>288008</v>
      </c>
      <c r="D77" s="233" t="s">
        <v>259</v>
      </c>
      <c r="E77" s="232">
        <v>2</v>
      </c>
      <c r="F77" s="290" t="s">
        <v>256</v>
      </c>
      <c r="G77" s="290">
        <v>1000</v>
      </c>
      <c r="H77" s="195"/>
      <c r="I77" s="195">
        <v>3024</v>
      </c>
      <c r="J77" s="234">
        <v>45869</v>
      </c>
      <c r="K77" s="232">
        <v>3</v>
      </c>
      <c r="L77" s="436" t="s">
        <v>850</v>
      </c>
    </row>
    <row r="78" spans="2:12" ht="195" x14ac:dyDescent="0.25">
      <c r="B78" s="196" t="s">
        <v>247</v>
      </c>
      <c r="C78" s="233">
        <v>288008</v>
      </c>
      <c r="D78" s="290" t="s">
        <v>260</v>
      </c>
      <c r="E78" s="30">
        <v>2</v>
      </c>
      <c r="F78" s="263" t="s">
        <v>256</v>
      </c>
      <c r="G78" s="263">
        <v>1800</v>
      </c>
      <c r="H78" s="34"/>
      <c r="I78" s="34">
        <v>3024</v>
      </c>
      <c r="J78" s="24">
        <v>45869</v>
      </c>
      <c r="K78" s="232">
        <v>3</v>
      </c>
      <c r="L78" s="436" t="s">
        <v>850</v>
      </c>
    </row>
    <row r="79" spans="2:12" ht="60" x14ac:dyDescent="0.25">
      <c r="B79" s="196" t="s">
        <v>125</v>
      </c>
      <c r="C79" s="233">
        <v>291894</v>
      </c>
      <c r="D79" s="290" t="s">
        <v>455</v>
      </c>
      <c r="E79" s="30">
        <v>2</v>
      </c>
      <c r="F79" s="263" t="s">
        <v>456</v>
      </c>
      <c r="G79" s="263">
        <v>454.27</v>
      </c>
      <c r="H79" s="34"/>
      <c r="I79" s="34">
        <v>3017</v>
      </c>
      <c r="J79" s="24">
        <v>45869</v>
      </c>
      <c r="K79" s="232">
        <v>3</v>
      </c>
      <c r="L79" s="436" t="s">
        <v>850</v>
      </c>
    </row>
    <row r="80" spans="2:12" ht="60" x14ac:dyDescent="0.25">
      <c r="B80" s="196" t="s">
        <v>125</v>
      </c>
      <c r="C80" s="233">
        <v>292018</v>
      </c>
      <c r="D80" s="290" t="s">
        <v>457</v>
      </c>
      <c r="E80" s="30">
        <v>600</v>
      </c>
      <c r="F80" s="263" t="s">
        <v>458</v>
      </c>
      <c r="G80" s="263">
        <v>3793.92</v>
      </c>
      <c r="H80" s="34"/>
      <c r="I80" s="34">
        <v>3003</v>
      </c>
      <c r="J80" s="24">
        <v>45869</v>
      </c>
      <c r="K80" s="232">
        <v>3</v>
      </c>
      <c r="L80" s="436" t="s">
        <v>850</v>
      </c>
    </row>
    <row r="81" spans="2:12" ht="45" x14ac:dyDescent="0.25">
      <c r="B81" s="196" t="s">
        <v>125</v>
      </c>
      <c r="C81" s="233">
        <v>293337</v>
      </c>
      <c r="D81" s="290" t="s">
        <v>464</v>
      </c>
      <c r="E81" s="30">
        <v>2</v>
      </c>
      <c r="F81" s="263" t="s">
        <v>467</v>
      </c>
      <c r="G81" s="263">
        <v>453.23</v>
      </c>
      <c r="H81" s="34"/>
      <c r="I81" s="34">
        <v>3003</v>
      </c>
      <c r="J81" s="24">
        <v>45869</v>
      </c>
      <c r="K81" s="232">
        <v>3</v>
      </c>
      <c r="L81" s="436" t="s">
        <v>850</v>
      </c>
    </row>
    <row r="82" spans="2:12" ht="45" x14ac:dyDescent="0.25">
      <c r="B82" s="196" t="s">
        <v>125</v>
      </c>
      <c r="C82" s="233">
        <v>293337</v>
      </c>
      <c r="D82" s="290" t="s">
        <v>465</v>
      </c>
      <c r="E82" s="30">
        <v>12</v>
      </c>
      <c r="F82" s="263" t="s">
        <v>467</v>
      </c>
      <c r="G82" s="263">
        <v>149.76</v>
      </c>
      <c r="H82" s="34"/>
      <c r="I82" s="34">
        <v>3003</v>
      </c>
      <c r="J82" s="24">
        <v>45869</v>
      </c>
      <c r="K82" s="232">
        <v>3</v>
      </c>
      <c r="L82" s="436" t="s">
        <v>850</v>
      </c>
    </row>
    <row r="83" spans="2:12" ht="45" x14ac:dyDescent="0.25">
      <c r="B83" s="196" t="s">
        <v>125</v>
      </c>
      <c r="C83" s="233">
        <v>293337</v>
      </c>
      <c r="D83" s="290" t="s">
        <v>466</v>
      </c>
      <c r="E83" s="30">
        <v>12</v>
      </c>
      <c r="F83" s="263" t="s">
        <v>467</v>
      </c>
      <c r="G83" s="263">
        <v>107.33</v>
      </c>
      <c r="H83" s="34"/>
      <c r="I83" s="34">
        <v>3003</v>
      </c>
      <c r="J83" s="24">
        <v>45869</v>
      </c>
      <c r="K83" s="232">
        <v>3</v>
      </c>
      <c r="L83" s="436" t="s">
        <v>850</v>
      </c>
    </row>
    <row r="84" spans="2:12" ht="45" x14ac:dyDescent="0.25">
      <c r="B84" s="196" t="s">
        <v>127</v>
      </c>
      <c r="C84" s="233">
        <v>302263</v>
      </c>
      <c r="D84" s="290" t="s">
        <v>628</v>
      </c>
      <c r="E84" s="30" t="s">
        <v>114</v>
      </c>
      <c r="F84" s="263" t="s">
        <v>629</v>
      </c>
      <c r="G84" s="263">
        <v>8740</v>
      </c>
      <c r="H84" s="34"/>
      <c r="I84" s="34">
        <v>3016</v>
      </c>
      <c r="J84" s="24">
        <v>45930</v>
      </c>
      <c r="K84" s="232">
        <v>3</v>
      </c>
      <c r="L84" s="436" t="s">
        <v>850</v>
      </c>
    </row>
    <row r="85" spans="2:12" ht="45" x14ac:dyDescent="0.25">
      <c r="B85" s="196" t="s">
        <v>127</v>
      </c>
      <c r="C85" s="233">
        <v>302263</v>
      </c>
      <c r="D85" s="290" t="s">
        <v>628</v>
      </c>
      <c r="E85" s="30" t="s">
        <v>114</v>
      </c>
      <c r="F85" s="263" t="s">
        <v>629</v>
      </c>
      <c r="G85" s="263">
        <v>1840</v>
      </c>
      <c r="H85" s="34"/>
      <c r="I85" s="34">
        <v>3020</v>
      </c>
      <c r="J85" s="24">
        <v>45930</v>
      </c>
      <c r="K85" s="232">
        <v>3</v>
      </c>
      <c r="L85" s="436" t="s">
        <v>850</v>
      </c>
    </row>
    <row r="86" spans="2:12" ht="45" x14ac:dyDescent="0.25">
      <c r="B86" s="196" t="s">
        <v>127</v>
      </c>
      <c r="C86" s="233">
        <v>302263</v>
      </c>
      <c r="D86" s="290" t="s">
        <v>628</v>
      </c>
      <c r="E86" s="30" t="s">
        <v>114</v>
      </c>
      <c r="F86" s="263" t="s">
        <v>629</v>
      </c>
      <c r="G86" s="263">
        <v>35420</v>
      </c>
      <c r="H86" s="34"/>
      <c r="I86" s="34">
        <v>3005</v>
      </c>
      <c r="J86" s="24">
        <v>45930</v>
      </c>
      <c r="K86" s="232">
        <v>3</v>
      </c>
      <c r="L86" s="436" t="s">
        <v>850</v>
      </c>
    </row>
    <row r="87" spans="2:12" ht="45" x14ac:dyDescent="0.25">
      <c r="B87" s="196" t="s">
        <v>221</v>
      </c>
      <c r="C87" s="233">
        <v>290600</v>
      </c>
      <c r="D87" s="290" t="s">
        <v>222</v>
      </c>
      <c r="E87" s="30">
        <v>23</v>
      </c>
      <c r="F87" s="263" t="s">
        <v>223</v>
      </c>
      <c r="G87" s="263">
        <v>3571.44</v>
      </c>
      <c r="H87" s="34"/>
      <c r="I87" s="34">
        <v>3015</v>
      </c>
      <c r="J87" s="24">
        <v>45898</v>
      </c>
      <c r="K87" s="232">
        <v>3</v>
      </c>
      <c r="L87" s="436" t="s">
        <v>850</v>
      </c>
    </row>
    <row r="88" spans="2:12" ht="30" x14ac:dyDescent="0.25">
      <c r="B88" s="196" t="s">
        <v>221</v>
      </c>
      <c r="C88" s="233">
        <v>290600</v>
      </c>
      <c r="D88" s="290" t="s">
        <v>224</v>
      </c>
      <c r="E88" s="30">
        <v>20</v>
      </c>
      <c r="F88" s="263"/>
      <c r="G88" s="263">
        <v>9316.7999999999993</v>
      </c>
      <c r="H88" s="34"/>
      <c r="I88" s="34">
        <v>3020</v>
      </c>
      <c r="J88" s="24">
        <v>45898</v>
      </c>
      <c r="K88" s="232">
        <v>3</v>
      </c>
      <c r="L88" s="436" t="s">
        <v>850</v>
      </c>
    </row>
    <row r="89" spans="2:12" ht="30" x14ac:dyDescent="0.25">
      <c r="B89" s="196" t="s">
        <v>221</v>
      </c>
      <c r="C89" s="233">
        <v>290600</v>
      </c>
      <c r="D89" s="290" t="s">
        <v>225</v>
      </c>
      <c r="E89" s="30">
        <v>10</v>
      </c>
      <c r="F89" s="263"/>
      <c r="G89" s="263">
        <v>2070.4</v>
      </c>
      <c r="H89" s="34"/>
      <c r="I89" s="34">
        <v>3024</v>
      </c>
      <c r="J89" s="24">
        <v>45898</v>
      </c>
      <c r="K89" s="232">
        <v>3</v>
      </c>
      <c r="L89" s="436" t="s">
        <v>850</v>
      </c>
    </row>
    <row r="90" spans="2:12" x14ac:dyDescent="0.25">
      <c r="B90" s="196"/>
      <c r="C90" s="233"/>
      <c r="D90" s="290"/>
      <c r="E90" s="30"/>
      <c r="F90" s="263"/>
      <c r="G90" s="263"/>
      <c r="H90" s="34"/>
      <c r="I90" s="34"/>
      <c r="J90" s="24"/>
      <c r="K90" s="232" t="str">
        <f>IF(AND(J90&gt;=$C$117,J90&lt;=$D$117),"1º Trimestre",IF(AND(J90&gt;=$C$118,J90&lt;=$D$118),"2º Trimestre",IF(AND(J90&gt;=$C$119,J90&lt;=$D$119),"3º Trimestre",IF(AND(J90&gt;=$C$120,J90&lt;=$D$120),"4º Trimestre","-"))))</f>
        <v>-</v>
      </c>
      <c r="L90" s="436"/>
    </row>
    <row r="91" spans="2:12" x14ac:dyDescent="0.25">
      <c r="B91" s="196"/>
      <c r="C91" s="233"/>
      <c r="D91" s="290"/>
      <c r="E91" s="30"/>
      <c r="F91" s="263"/>
      <c r="G91" s="263"/>
      <c r="H91" s="34"/>
      <c r="I91" s="34"/>
      <c r="J91" s="24"/>
      <c r="K91" s="232" t="str">
        <f>IF(AND(J91&gt;=$C$117,J91&lt;=$D$117),"1º Trimestre",IF(AND(J91&gt;=$C$118,J91&lt;=$D$118),"2º Trimestre",IF(AND(J91&gt;=$C$119,J91&lt;=$D$119),"3º Trimestre",IF(AND(J91&gt;=$C$120,J91&lt;=$D$120),"4º Trimestre","-"))))</f>
        <v>-</v>
      </c>
      <c r="L91" s="436"/>
    </row>
    <row r="92" spans="2:12" x14ac:dyDescent="0.25">
      <c r="B92" s="196"/>
      <c r="C92" s="233"/>
      <c r="D92" s="290"/>
      <c r="E92" s="30"/>
      <c r="F92" s="263"/>
      <c r="G92" s="263"/>
      <c r="H92" s="34"/>
      <c r="I92" s="34"/>
      <c r="J92" s="24"/>
      <c r="K92" s="232" t="str">
        <f>IF(AND(J92&gt;=$C$117,J92&lt;=$D$117),"1º Trimestre",IF(AND(J92&gt;=$C$118,J92&lt;=$D$118),"2º Trimestre",IF(AND(J92&gt;=$C$119,J92&lt;=$D$119),"3º Trimestre",IF(AND(J92&gt;=$C$120,J92&lt;=$D$120),"4º Trimestre","-"))))</f>
        <v>-</v>
      </c>
      <c r="L92" s="436"/>
    </row>
    <row r="93" spans="2:12" x14ac:dyDescent="0.25">
      <c r="B93" s="196"/>
      <c r="C93" s="232"/>
      <c r="D93" s="233"/>
      <c r="E93" s="232"/>
      <c r="F93" s="233"/>
      <c r="G93" s="552"/>
      <c r="H93" s="195"/>
      <c r="I93" s="195"/>
      <c r="J93" s="24"/>
      <c r="K93" s="232" t="str">
        <f>IF(AND(J93&gt;=$C$117,J93&lt;=$D$117),"1º Trimestre",IF(AND(J93&gt;=$C$118,J93&lt;=$D$118),"2º Trimestre",IF(AND(J93&gt;=$C$119,J93&lt;=$D$119),"3º Trimestre",IF(AND(J93&gt;=$C$120,J93&lt;=$D$120),"4º Trimestre","-"))))</f>
        <v>-</v>
      </c>
      <c r="L93" s="436"/>
    </row>
    <row r="94" spans="2:12" ht="15.75" thickBot="1" x14ac:dyDescent="0.3">
      <c r="B94" s="231"/>
      <c r="C94" s="437"/>
      <c r="D94" s="438"/>
      <c r="E94" s="437"/>
      <c r="F94" s="438"/>
      <c r="G94" s="554"/>
      <c r="H94" s="194"/>
      <c r="I94" s="106"/>
      <c r="J94" s="204"/>
      <c r="K94" s="437" t="str">
        <f>IF(AND(J94&gt;=$C$117,J94&lt;=$D$117),"1º Trimestre",IF(AND(J94&gt;=$C$118,J94&lt;=$D$118),"2º Trimestre",IF(AND(J94&gt;=$C$119,J94&lt;=$D$119),"3º Trimestre",IF(AND(J94&gt;=$C$120,J94&lt;=$D$120),"4º Trimestre","-"))))</f>
        <v>-</v>
      </c>
      <c r="L94" s="70"/>
    </row>
    <row r="95" spans="2:12" ht="33.75" x14ac:dyDescent="0.25">
      <c r="B95" s="814" t="s">
        <v>107</v>
      </c>
      <c r="C95" s="815"/>
      <c r="D95" s="815"/>
      <c r="E95" s="815"/>
      <c r="F95" s="815"/>
      <c r="G95" s="815"/>
      <c r="H95" s="815"/>
      <c r="I95" s="815"/>
      <c r="J95" s="815"/>
      <c r="K95" s="815"/>
      <c r="L95" s="816"/>
    </row>
    <row r="96" spans="2:12" ht="45" x14ac:dyDescent="0.25">
      <c r="B96" s="242" t="s">
        <v>0</v>
      </c>
      <c r="C96" s="241" t="s">
        <v>94</v>
      </c>
      <c r="D96" s="241" t="s">
        <v>1</v>
      </c>
      <c r="E96" s="241" t="s">
        <v>2</v>
      </c>
      <c r="F96" s="241" t="s">
        <v>3</v>
      </c>
      <c r="G96" s="241" t="s">
        <v>93</v>
      </c>
      <c r="H96" s="241" t="s">
        <v>4</v>
      </c>
      <c r="I96" s="241" t="s">
        <v>92</v>
      </c>
      <c r="J96" s="241" t="s">
        <v>5</v>
      </c>
      <c r="K96" s="241" t="s">
        <v>47</v>
      </c>
      <c r="L96" s="482" t="s">
        <v>136</v>
      </c>
    </row>
    <row r="97" spans="2:12" ht="180" x14ac:dyDescent="0.25">
      <c r="B97" s="229" t="s">
        <v>139</v>
      </c>
      <c r="C97" s="228">
        <v>297501</v>
      </c>
      <c r="D97" s="230" t="s">
        <v>578</v>
      </c>
      <c r="E97" s="228" t="s">
        <v>114</v>
      </c>
      <c r="F97" s="230" t="s">
        <v>579</v>
      </c>
      <c r="G97" s="553">
        <v>1992.45</v>
      </c>
      <c r="H97" s="120"/>
      <c r="I97" s="120">
        <v>3023</v>
      </c>
      <c r="J97" s="13">
        <v>45996</v>
      </c>
      <c r="K97" s="228">
        <v>4</v>
      </c>
      <c r="L97" s="239" t="s">
        <v>850</v>
      </c>
    </row>
    <row r="98" spans="2:12" ht="75" x14ac:dyDescent="0.25">
      <c r="B98" s="229" t="s">
        <v>133</v>
      </c>
      <c r="C98" s="228">
        <v>290602</v>
      </c>
      <c r="D98" s="230" t="s">
        <v>226</v>
      </c>
      <c r="E98" s="228">
        <v>159</v>
      </c>
      <c r="F98" s="230" t="s">
        <v>227</v>
      </c>
      <c r="G98" s="553">
        <v>60077.83</v>
      </c>
      <c r="H98" s="29"/>
      <c r="I98" s="29">
        <v>3921</v>
      </c>
      <c r="J98" s="13">
        <v>45961</v>
      </c>
      <c r="K98" s="228">
        <v>4</v>
      </c>
      <c r="L98" s="239" t="s">
        <v>850</v>
      </c>
    </row>
    <row r="99" spans="2:12" x14ac:dyDescent="0.25">
      <c r="B99" s="229"/>
      <c r="C99" s="228"/>
      <c r="D99" s="230"/>
      <c r="E99" s="228"/>
      <c r="F99" s="230"/>
      <c r="G99" s="553"/>
      <c r="H99" s="29"/>
      <c r="I99" s="29"/>
      <c r="J99" s="13"/>
      <c r="K99" s="228"/>
      <c r="L99" s="239"/>
    </row>
    <row r="100" spans="2:12" x14ac:dyDescent="0.25">
      <c r="B100" s="229"/>
      <c r="C100" s="228"/>
      <c r="D100" s="230"/>
      <c r="E100" s="228"/>
      <c r="F100" s="289"/>
      <c r="G100" s="289"/>
      <c r="H100" s="29"/>
      <c r="I100" s="29"/>
      <c r="J100" s="227"/>
      <c r="K100" s="228" t="str">
        <f>IF(AND(J100&gt;=$C$117,J100&lt;=$D$117),"1º Trimestre",IF(AND(J100&gt;=$C$118,J100&lt;=$D$118),"2º Trimestre",IF(AND(J100&gt;=$C$119,J100&lt;=$D$119),"3º Trimestre",IF(AND(J100&gt;=$C$120,J100&lt;=$D$120),"4º Trimestre","-"))))</f>
        <v>-</v>
      </c>
      <c r="L100" s="239"/>
    </row>
    <row r="101" spans="2:12" x14ac:dyDescent="0.25">
      <c r="B101" s="229"/>
      <c r="C101" s="228"/>
      <c r="D101" s="230"/>
      <c r="E101" s="228"/>
      <c r="F101" s="289"/>
      <c r="G101" s="289"/>
      <c r="H101" s="29"/>
      <c r="I101" s="29"/>
      <c r="J101" s="227"/>
      <c r="K101" s="228" t="str">
        <f>IF(AND(J101&gt;=$C$117,J101&lt;=$D$117),"1º Trimestre",IF(AND(J101&gt;=$C$118,J101&lt;=$D$118),"2º Trimestre",IF(AND(J101&gt;=$C$119,J101&lt;=$D$119),"3º Trimestre",IF(AND(J101&gt;=$C$120,J101&lt;=$D$120),"4º Trimestre","-"))))</f>
        <v>-</v>
      </c>
      <c r="L101" s="239"/>
    </row>
    <row r="102" spans="2:12" ht="15.75" thickBot="1" x14ac:dyDescent="0.3">
      <c r="B102" s="200"/>
      <c r="C102" s="201"/>
      <c r="D102" s="202"/>
      <c r="E102" s="201"/>
      <c r="F102" s="491"/>
      <c r="G102" s="491"/>
      <c r="H102" s="164"/>
      <c r="I102" s="164"/>
      <c r="J102" s="203"/>
      <c r="K102" s="201" t="str">
        <f>IF(AND(J102&gt;=$C$117,J102&lt;=$D$117),"1º Trimestre",IF(AND(J102&gt;=$C$118,J102&lt;=$D$118),"2º Trimestre",IF(AND(J102&gt;=$C$119,J102&lt;=$D$119),"3º Trimestre",IF(AND(J102&gt;=$C$120,J102&lt;=$D$120),"4º Trimestre","-"))))</f>
        <v>-</v>
      </c>
      <c r="L102" s="221"/>
    </row>
    <row r="103" spans="2:12" ht="33.75" x14ac:dyDescent="0.25">
      <c r="B103" s="824" t="s">
        <v>81</v>
      </c>
      <c r="C103" s="825"/>
      <c r="D103" s="825"/>
      <c r="E103" s="825"/>
      <c r="F103" s="825"/>
      <c r="G103" s="825"/>
      <c r="H103" s="825"/>
      <c r="I103" s="825"/>
      <c r="J103" s="825"/>
      <c r="K103" s="825"/>
      <c r="L103" s="826"/>
    </row>
    <row r="104" spans="2:12" ht="45" x14ac:dyDescent="0.25">
      <c r="B104" s="242" t="s">
        <v>0</v>
      </c>
      <c r="C104" s="241" t="s">
        <v>94</v>
      </c>
      <c r="D104" s="241" t="s">
        <v>1</v>
      </c>
      <c r="E104" s="241" t="s">
        <v>2</v>
      </c>
      <c r="F104" s="241" t="s">
        <v>3</v>
      </c>
      <c r="G104" s="241" t="s">
        <v>93</v>
      </c>
      <c r="H104" s="241" t="s">
        <v>4</v>
      </c>
      <c r="I104" s="241" t="s">
        <v>92</v>
      </c>
      <c r="J104" s="241" t="s">
        <v>5</v>
      </c>
      <c r="K104" s="241" t="s">
        <v>47</v>
      </c>
      <c r="L104" s="482" t="s">
        <v>136</v>
      </c>
    </row>
    <row r="105" spans="2:12" x14ac:dyDescent="0.25">
      <c r="B105" s="196"/>
      <c r="C105" s="232"/>
      <c r="D105" s="233"/>
      <c r="E105" s="232"/>
      <c r="F105" s="290"/>
      <c r="G105" s="290"/>
      <c r="H105" s="195"/>
      <c r="I105" s="195"/>
      <c r="J105" s="234"/>
      <c r="K105" s="232" t="str">
        <f t="shared" ref="K105:K114" si="0">IF(AND(J105&gt;=$C$117,J105&lt;=$D$117),"1º Trimestre",IF(AND(J105&gt;=$C$118,J105&lt;=$D$118),"2º Trimestre",IF(AND(J105&gt;=$C$119,J105&lt;=$D$119),"3º Trimestre",IF(AND(J105&gt;=$C$120,J105&lt;=$D$120),"4º Trimestre","-"))))</f>
        <v>-</v>
      </c>
      <c r="L105" s="436"/>
    </row>
    <row r="106" spans="2:12" x14ac:dyDescent="0.25">
      <c r="B106" s="196"/>
      <c r="C106" s="232"/>
      <c r="D106" s="233"/>
      <c r="E106" s="232"/>
      <c r="F106" s="290"/>
      <c r="G106" s="290"/>
      <c r="H106" s="195"/>
      <c r="I106" s="195"/>
      <c r="J106" s="234"/>
      <c r="K106" s="232" t="str">
        <f t="shared" si="0"/>
        <v>-</v>
      </c>
      <c r="L106" s="436"/>
    </row>
    <row r="107" spans="2:12" x14ac:dyDescent="0.25">
      <c r="B107" s="196"/>
      <c r="C107" s="232"/>
      <c r="D107" s="233"/>
      <c r="E107" s="232"/>
      <c r="F107" s="290"/>
      <c r="G107" s="290"/>
      <c r="H107" s="195"/>
      <c r="I107" s="195"/>
      <c r="J107" s="234"/>
      <c r="K107" s="232" t="str">
        <f t="shared" si="0"/>
        <v>-</v>
      </c>
      <c r="L107" s="436"/>
    </row>
    <row r="108" spans="2:12" x14ac:dyDescent="0.25">
      <c r="B108" s="196"/>
      <c r="C108" s="232"/>
      <c r="D108" s="233"/>
      <c r="E108" s="232"/>
      <c r="F108" s="290"/>
      <c r="G108" s="290"/>
      <c r="H108" s="195"/>
      <c r="I108" s="195"/>
      <c r="J108" s="234"/>
      <c r="K108" s="232" t="str">
        <f t="shared" si="0"/>
        <v>-</v>
      </c>
      <c r="L108" s="436"/>
    </row>
    <row r="109" spans="2:12" x14ac:dyDescent="0.25">
      <c r="B109" s="196"/>
      <c r="C109" s="232"/>
      <c r="D109" s="233"/>
      <c r="E109" s="232"/>
      <c r="F109" s="290"/>
      <c r="G109" s="290"/>
      <c r="H109" s="195"/>
      <c r="I109" s="195"/>
      <c r="J109" s="234"/>
      <c r="K109" s="232" t="str">
        <f t="shared" si="0"/>
        <v>-</v>
      </c>
      <c r="L109" s="436"/>
    </row>
    <row r="110" spans="2:12" x14ac:dyDescent="0.25">
      <c r="B110" s="196"/>
      <c r="C110" s="232"/>
      <c r="D110" s="233"/>
      <c r="E110" s="232"/>
      <c r="F110" s="290"/>
      <c r="G110" s="290"/>
      <c r="H110" s="195"/>
      <c r="I110" s="195"/>
      <c r="J110" s="234"/>
      <c r="K110" s="232" t="str">
        <f t="shared" si="0"/>
        <v>-</v>
      </c>
      <c r="L110" s="436"/>
    </row>
    <row r="111" spans="2:12" x14ac:dyDescent="0.25">
      <c r="B111" s="196"/>
      <c r="C111" s="232"/>
      <c r="D111" s="233"/>
      <c r="E111" s="232"/>
      <c r="F111" s="290"/>
      <c r="G111" s="290"/>
      <c r="H111" s="195"/>
      <c r="I111" s="195"/>
      <c r="J111" s="234"/>
      <c r="K111" s="232" t="str">
        <f t="shared" si="0"/>
        <v>-</v>
      </c>
      <c r="L111" s="436"/>
    </row>
    <row r="112" spans="2:12" x14ac:dyDescent="0.25">
      <c r="B112" s="196"/>
      <c r="C112" s="232"/>
      <c r="D112" s="233"/>
      <c r="E112" s="232"/>
      <c r="F112" s="233"/>
      <c r="G112" s="552"/>
      <c r="H112" s="34"/>
      <c r="I112" s="34"/>
      <c r="J112" s="24"/>
      <c r="K112" s="232" t="str">
        <f t="shared" si="0"/>
        <v>-</v>
      </c>
      <c r="L112" s="436"/>
    </row>
    <row r="113" spans="2:12" x14ac:dyDescent="0.25">
      <c r="B113" s="196"/>
      <c r="C113" s="232"/>
      <c r="D113" s="233"/>
      <c r="E113" s="232"/>
      <c r="F113" s="233"/>
      <c r="G113" s="552"/>
      <c r="H113" s="195"/>
      <c r="I113" s="195"/>
      <c r="J113" s="24"/>
      <c r="K113" s="232" t="str">
        <f t="shared" si="0"/>
        <v>-</v>
      </c>
      <c r="L113" s="436"/>
    </row>
    <row r="114" spans="2:12" ht="15.75" thickBot="1" x14ac:dyDescent="0.3">
      <c r="B114" s="189"/>
      <c r="C114" s="190"/>
      <c r="D114" s="192"/>
      <c r="E114" s="190"/>
      <c r="F114" s="192"/>
      <c r="G114" s="192"/>
      <c r="H114" s="191"/>
      <c r="I114" s="191"/>
      <c r="J114" s="25"/>
      <c r="K114" s="190" t="str">
        <f t="shared" si="0"/>
        <v>-</v>
      </c>
      <c r="L114" s="26"/>
    </row>
    <row r="115" spans="2:12" ht="19.5" thickBot="1" x14ac:dyDescent="0.3">
      <c r="H115" s="295">
        <f>SUM(H5:H114)</f>
        <v>0</v>
      </c>
      <c r="I115" s="295">
        <f>SUM(I5:I114)</f>
        <v>190750</v>
      </c>
    </row>
    <row r="116" spans="2:12" ht="16.5" thickBot="1" x14ac:dyDescent="0.3">
      <c r="B116" s="86"/>
      <c r="C116" s="80" t="s">
        <v>45</v>
      </c>
      <c r="D116" s="81" t="s">
        <v>46</v>
      </c>
    </row>
    <row r="117" spans="2:12" ht="15.75" x14ac:dyDescent="0.25">
      <c r="B117" s="91" t="s">
        <v>41</v>
      </c>
      <c r="C117" s="82">
        <v>45292</v>
      </c>
      <c r="D117" s="79">
        <v>45382</v>
      </c>
    </row>
    <row r="118" spans="2:12" ht="15.75" x14ac:dyDescent="0.25">
      <c r="B118" s="88" t="s">
        <v>42</v>
      </c>
      <c r="C118" s="83">
        <v>45383</v>
      </c>
      <c r="D118" s="77">
        <v>45473</v>
      </c>
    </row>
    <row r="119" spans="2:12" ht="15.75" x14ac:dyDescent="0.25">
      <c r="B119" s="88" t="s">
        <v>43</v>
      </c>
      <c r="C119" s="83">
        <v>45474</v>
      </c>
      <c r="D119" s="77">
        <v>45565</v>
      </c>
    </row>
    <row r="120" spans="2:12" ht="16.5" thickBot="1" x14ac:dyDescent="0.3">
      <c r="B120" s="89" t="s">
        <v>44</v>
      </c>
      <c r="C120" s="84">
        <v>45566</v>
      </c>
      <c r="D120" s="78">
        <v>45657</v>
      </c>
    </row>
  </sheetData>
  <sheetProtection selectLockedCells="1"/>
  <mergeCells count="6">
    <mergeCell ref="B39:L39"/>
    <mergeCell ref="B73:L73"/>
    <mergeCell ref="B95:L95"/>
    <mergeCell ref="B103:L103"/>
    <mergeCell ref="B2:L2"/>
    <mergeCell ref="B3:L3"/>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showGridLines="0" zoomScale="80" zoomScaleNormal="80" workbookViewId="0">
      <selection activeCell="D20" sqref="D20"/>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8" width="25.7109375" style="5" customWidth="1"/>
    <col min="9" max="9" width="20.7109375" style="5" customWidth="1"/>
    <col min="10" max="10" width="25.7109375" style="5" customWidth="1"/>
    <col min="11" max="11" width="20.7109375" style="5" customWidth="1"/>
    <col min="12" max="12" width="13.7109375" style="5" customWidth="1"/>
    <col min="13" max="14" width="11.28515625" style="5" bestFit="1" customWidth="1"/>
    <col min="15" max="16384" width="9.140625" style="5"/>
  </cols>
  <sheetData>
    <row r="1" spans="2:12" ht="19.5" thickBot="1" x14ac:dyDescent="0.3">
      <c r="B1" s="405" t="s">
        <v>109</v>
      </c>
      <c r="C1" s="405" t="s">
        <v>110</v>
      </c>
    </row>
    <row r="2" spans="2:12" ht="34.5" thickBot="1" x14ac:dyDescent="0.3">
      <c r="B2" s="811" t="s">
        <v>9</v>
      </c>
      <c r="C2" s="812"/>
      <c r="D2" s="812"/>
      <c r="E2" s="812"/>
      <c r="F2" s="812"/>
      <c r="G2" s="812"/>
      <c r="H2" s="812"/>
      <c r="I2" s="812"/>
      <c r="J2" s="812"/>
      <c r="K2" s="812"/>
      <c r="L2" s="813"/>
    </row>
    <row r="3" spans="2:12" ht="33.75" x14ac:dyDescent="0.25">
      <c r="B3" s="814" t="s">
        <v>104</v>
      </c>
      <c r="C3" s="815"/>
      <c r="D3" s="815"/>
      <c r="E3" s="815"/>
      <c r="F3" s="815"/>
      <c r="G3" s="815"/>
      <c r="H3" s="815"/>
      <c r="I3" s="815"/>
      <c r="J3" s="815"/>
      <c r="K3" s="815"/>
      <c r="L3" s="816"/>
    </row>
    <row r="4" spans="2:12" ht="45" x14ac:dyDescent="0.25">
      <c r="B4" s="242" t="s">
        <v>0</v>
      </c>
      <c r="C4" s="241" t="s">
        <v>94</v>
      </c>
      <c r="D4" s="241" t="s">
        <v>1</v>
      </c>
      <c r="E4" s="241" t="s">
        <v>2</v>
      </c>
      <c r="F4" s="241" t="s">
        <v>3</v>
      </c>
      <c r="G4" s="241" t="s">
        <v>4</v>
      </c>
      <c r="H4" s="241" t="s">
        <v>92</v>
      </c>
      <c r="I4" s="241" t="s">
        <v>93</v>
      </c>
      <c r="J4" s="241" t="s">
        <v>5</v>
      </c>
      <c r="K4" s="241" t="s">
        <v>47</v>
      </c>
      <c r="L4" s="482" t="s">
        <v>136</v>
      </c>
    </row>
    <row r="5" spans="2:12" x14ac:dyDescent="0.25">
      <c r="B5" s="196"/>
      <c r="C5" s="232"/>
      <c r="D5" s="233"/>
      <c r="E5" s="232"/>
      <c r="F5" s="233"/>
      <c r="G5" s="195"/>
      <c r="H5" s="195"/>
      <c r="I5" s="195"/>
      <c r="J5" s="24"/>
      <c r="K5" s="232" t="str">
        <f>IF(AND(J5&gt;=$C$46,J5&lt;=$D$46),"1º Trimestre",IF(AND(J5&gt;=$C$46,J5&lt;=$D$47),"2º Trimestre",IF(AND(J5&gt;=$C$48,J5&lt;=$D$48),"3º Trimestre",IF(AND(J5&gt;=$C$49,J5&lt;=$D$49),"4º Trimestre","-"))))</f>
        <v>-</v>
      </c>
      <c r="L5" s="436"/>
    </row>
    <row r="6" spans="2:12" x14ac:dyDescent="0.25">
      <c r="B6" s="196"/>
      <c r="C6" s="232"/>
      <c r="D6" s="233"/>
      <c r="E6" s="232"/>
      <c r="F6" s="233"/>
      <c r="G6" s="195"/>
      <c r="H6" s="195"/>
      <c r="I6" s="195"/>
      <c r="J6" s="24"/>
      <c r="K6" s="232" t="str">
        <f>IF(AND(J6&gt;=$C$46,J6&lt;=$D$46),"1º Trimestre",IF(AND(J6&gt;=$C$46,J6&lt;=$D$47),"2º Trimestre",IF(AND(J6&gt;=$C$48,J6&lt;=$D$48),"3º Trimestre",IF(AND(J6&gt;=$C$49,J6&lt;=$D$49),"4º Trimestre","-"))))</f>
        <v>-</v>
      </c>
      <c r="L6" s="436"/>
    </row>
    <row r="7" spans="2:12" x14ac:dyDescent="0.25">
      <c r="B7" s="196"/>
      <c r="C7" s="232"/>
      <c r="D7" s="233"/>
      <c r="E7" s="232"/>
      <c r="F7" s="233"/>
      <c r="G7" s="195"/>
      <c r="H7" s="195"/>
      <c r="I7" s="195"/>
      <c r="J7" s="24"/>
      <c r="K7" s="232" t="str">
        <f>IF(AND(J7&gt;=$C$46,J7&lt;=$D$46),"1º Trimestre",IF(AND(J7&gt;=$C$46,J7&lt;=$D$47),"2º Trimestre",IF(AND(J7&gt;=$C$48,J7&lt;=$D$48),"3º Trimestre",IF(AND(J7&gt;=$C$49,J7&lt;=$D$49),"4º Trimestre","-"))))</f>
        <v>-</v>
      </c>
      <c r="L7" s="436"/>
    </row>
    <row r="8" spans="2:12" x14ac:dyDescent="0.25">
      <c r="B8" s="196"/>
      <c r="C8" s="232"/>
      <c r="D8" s="233"/>
      <c r="E8" s="232"/>
      <c r="F8" s="233"/>
      <c r="G8" s="195"/>
      <c r="H8" s="195"/>
      <c r="I8" s="195"/>
      <c r="J8" s="24"/>
      <c r="K8" s="232" t="str">
        <f>IF(AND(J8&gt;=$C$46,J8&lt;=$D$46),"1º Trimestre",IF(AND(J8&gt;=$C$46,J8&lt;=$D$47),"2º Trimestre",IF(AND(J8&gt;=$C$48,J8&lt;=$D$48),"3º Trimestre",IF(AND(J8&gt;=$C$49,J8&lt;=$D$49),"4º Trimestre","-"))))</f>
        <v>-</v>
      </c>
      <c r="L8" s="436"/>
    </row>
    <row r="9" spans="2:12" ht="15.75" thickBot="1" x14ac:dyDescent="0.3">
      <c r="B9" s="231"/>
      <c r="C9" s="437"/>
      <c r="D9" s="438"/>
      <c r="E9" s="437"/>
      <c r="F9" s="438"/>
      <c r="G9" s="194"/>
      <c r="H9" s="194"/>
      <c r="I9" s="194"/>
      <c r="J9" s="204"/>
      <c r="K9" s="437" t="str">
        <f>IF(AND(J9&gt;=$C$46,J9&lt;=$D$46),"1º Trimestre",IF(AND(J9&gt;=$C$46,J9&lt;=$D$47),"2º Trimestre",IF(AND(J9&gt;=$C$48,J9&lt;=$D$48),"3º Trimestre",IF(AND(J9&gt;=$C$49,J9&lt;=$D$49),"4º Trimestre","-"))))</f>
        <v>-</v>
      </c>
      <c r="L9" s="70"/>
    </row>
    <row r="10" spans="2:12" ht="33.75" x14ac:dyDescent="0.25">
      <c r="B10" s="814" t="s">
        <v>105</v>
      </c>
      <c r="C10" s="815"/>
      <c r="D10" s="815"/>
      <c r="E10" s="815"/>
      <c r="F10" s="815"/>
      <c r="G10" s="815"/>
      <c r="H10" s="815"/>
      <c r="I10" s="815"/>
      <c r="J10" s="815"/>
      <c r="K10" s="815"/>
      <c r="L10" s="816"/>
    </row>
    <row r="11" spans="2:12" ht="45" x14ac:dyDescent="0.25">
      <c r="B11" s="242" t="s">
        <v>0</v>
      </c>
      <c r="C11" s="241" t="s">
        <v>94</v>
      </c>
      <c r="D11" s="241" t="s">
        <v>1</v>
      </c>
      <c r="E11" s="241" t="s">
        <v>2</v>
      </c>
      <c r="F11" s="241" t="s">
        <v>3</v>
      </c>
      <c r="G11" s="241" t="s">
        <v>4</v>
      </c>
      <c r="H11" s="241" t="s">
        <v>92</v>
      </c>
      <c r="I11" s="241" t="s">
        <v>93</v>
      </c>
      <c r="J11" s="241" t="s">
        <v>5</v>
      </c>
      <c r="K11" s="241" t="s">
        <v>47</v>
      </c>
      <c r="L11" s="482" t="s">
        <v>136</v>
      </c>
    </row>
    <row r="12" spans="2:12" ht="210" x14ac:dyDescent="0.25">
      <c r="B12" s="229" t="s">
        <v>247</v>
      </c>
      <c r="C12" s="228">
        <v>294709</v>
      </c>
      <c r="D12" s="230" t="s">
        <v>248</v>
      </c>
      <c r="E12" s="228">
        <v>6</v>
      </c>
      <c r="F12" s="230" t="s">
        <v>249</v>
      </c>
      <c r="G12" s="29">
        <v>48</v>
      </c>
      <c r="H12" s="29"/>
      <c r="I12" s="29">
        <v>3020</v>
      </c>
      <c r="J12" s="13">
        <v>45869</v>
      </c>
      <c r="K12" s="197">
        <v>3</v>
      </c>
      <c r="L12" s="239" t="s">
        <v>850</v>
      </c>
    </row>
    <row r="13" spans="2:12" ht="210" x14ac:dyDescent="0.25">
      <c r="B13" s="646" t="s">
        <v>247</v>
      </c>
      <c r="C13" s="643">
        <v>294709</v>
      </c>
      <c r="D13" s="645" t="s">
        <v>250</v>
      </c>
      <c r="E13" s="643">
        <v>30</v>
      </c>
      <c r="F13" s="645" t="s">
        <v>249</v>
      </c>
      <c r="G13" s="29">
        <v>165</v>
      </c>
      <c r="H13" s="29"/>
      <c r="I13" s="29">
        <v>3017</v>
      </c>
      <c r="J13" s="652">
        <v>45869</v>
      </c>
      <c r="K13" s="647">
        <v>3</v>
      </c>
      <c r="L13" s="651" t="s">
        <v>850</v>
      </c>
    </row>
    <row r="14" spans="2:12" ht="210" x14ac:dyDescent="0.25">
      <c r="B14" s="646" t="s">
        <v>247</v>
      </c>
      <c r="C14" s="643">
        <v>294709</v>
      </c>
      <c r="D14" s="645" t="s">
        <v>251</v>
      </c>
      <c r="E14" s="643">
        <v>3</v>
      </c>
      <c r="F14" s="645" t="s">
        <v>249</v>
      </c>
      <c r="G14" s="29">
        <v>474</v>
      </c>
      <c r="H14" s="29"/>
      <c r="I14" s="29">
        <v>5209</v>
      </c>
      <c r="J14" s="652">
        <v>45869</v>
      </c>
      <c r="K14" s="647">
        <v>3</v>
      </c>
      <c r="L14" s="651" t="s">
        <v>850</v>
      </c>
    </row>
    <row r="15" spans="2:12" ht="210" x14ac:dyDescent="0.25">
      <c r="B15" s="646" t="s">
        <v>247</v>
      </c>
      <c r="C15" s="643">
        <v>294709</v>
      </c>
      <c r="D15" s="645" t="s">
        <v>252</v>
      </c>
      <c r="E15" s="643">
        <v>2</v>
      </c>
      <c r="F15" s="645" t="s">
        <v>249</v>
      </c>
      <c r="G15" s="29">
        <v>452</v>
      </c>
      <c r="H15" s="29"/>
      <c r="I15" s="29">
        <v>5209</v>
      </c>
      <c r="J15" s="652">
        <v>45869</v>
      </c>
      <c r="K15" s="647">
        <v>3</v>
      </c>
      <c r="L15" s="651" t="s">
        <v>850</v>
      </c>
    </row>
    <row r="16" spans="2:12" ht="210" x14ac:dyDescent="0.25">
      <c r="B16" s="646" t="s">
        <v>247</v>
      </c>
      <c r="C16" s="643">
        <v>294709</v>
      </c>
      <c r="D16" s="645" t="s">
        <v>253</v>
      </c>
      <c r="E16" s="643" t="s">
        <v>114</v>
      </c>
      <c r="F16" s="645" t="s">
        <v>249</v>
      </c>
      <c r="G16" s="29">
        <v>3500</v>
      </c>
      <c r="H16" s="29"/>
      <c r="I16" s="29">
        <v>3010</v>
      </c>
      <c r="J16" s="652">
        <v>45869</v>
      </c>
      <c r="K16" s="647">
        <v>3</v>
      </c>
      <c r="L16" s="651" t="s">
        <v>850</v>
      </c>
    </row>
    <row r="17" spans="2:12" ht="210" x14ac:dyDescent="0.25">
      <c r="B17" s="646" t="s">
        <v>247</v>
      </c>
      <c r="C17" s="643">
        <v>294709</v>
      </c>
      <c r="D17" s="645" t="s">
        <v>254</v>
      </c>
      <c r="E17" s="643" t="s">
        <v>114</v>
      </c>
      <c r="F17" s="645" t="s">
        <v>249</v>
      </c>
      <c r="G17" s="29">
        <v>10361</v>
      </c>
      <c r="H17" s="29"/>
      <c r="I17" s="29">
        <v>3012</v>
      </c>
      <c r="J17" s="652">
        <v>45869</v>
      </c>
      <c r="K17" s="647">
        <v>3</v>
      </c>
      <c r="L17" s="651" t="s">
        <v>850</v>
      </c>
    </row>
    <row r="18" spans="2:12" x14ac:dyDescent="0.25">
      <c r="B18" s="646"/>
      <c r="C18" s="643"/>
      <c r="D18" s="645"/>
      <c r="E18" s="643"/>
      <c r="F18" s="645"/>
      <c r="G18" s="29"/>
      <c r="H18" s="29"/>
      <c r="I18" s="29"/>
      <c r="J18" s="652"/>
      <c r="K18" s="647"/>
      <c r="L18" s="651"/>
    </row>
    <row r="19" spans="2:12" x14ac:dyDescent="0.25">
      <c r="B19" s="646"/>
      <c r="C19" s="643"/>
      <c r="D19" s="645"/>
      <c r="E19" s="643"/>
      <c r="F19" s="645"/>
      <c r="G19" s="29"/>
      <c r="H19" s="29"/>
      <c r="I19" s="29"/>
      <c r="J19" s="652"/>
      <c r="K19" s="647"/>
      <c r="L19" s="651"/>
    </row>
    <row r="20" spans="2:12" x14ac:dyDescent="0.25">
      <c r="B20" s="646"/>
      <c r="C20" s="643"/>
      <c r="D20" s="645"/>
      <c r="E20" s="643"/>
      <c r="F20" s="645"/>
      <c r="G20" s="29"/>
      <c r="H20" s="29"/>
      <c r="I20" s="29"/>
      <c r="J20" s="652"/>
      <c r="K20" s="647"/>
      <c r="L20" s="651"/>
    </row>
    <row r="21" spans="2:12" x14ac:dyDescent="0.25">
      <c r="B21" s="229"/>
      <c r="C21" s="228"/>
      <c r="D21" s="230"/>
      <c r="E21" s="228"/>
      <c r="F21" s="230"/>
      <c r="G21" s="29"/>
      <c r="H21" s="29"/>
      <c r="I21" s="29"/>
      <c r="J21" s="13"/>
      <c r="K21" s="197" t="str">
        <f>IF(AND(J21&gt;=$C$46,J21&lt;=$D$46),"1º Trimestre",IF(AND(J21&gt;=$C$46,J21&lt;=$D$47),"2º Trimestre",IF(AND(J21&gt;=$C$48,J21&lt;=$D$48),"3º Trimestre",IF(AND(J21&gt;=$C$49,J21&lt;=$D$49),"4º Trimestre","-"))))</f>
        <v>-</v>
      </c>
      <c r="L21" s="239"/>
    </row>
    <row r="22" spans="2:12" ht="15.75" thickBot="1" x14ac:dyDescent="0.3">
      <c r="B22" s="200"/>
      <c r="C22" s="201"/>
      <c r="D22" s="202"/>
      <c r="E22" s="201"/>
      <c r="F22" s="202"/>
      <c r="G22" s="164"/>
      <c r="H22" s="164"/>
      <c r="I22" s="164"/>
      <c r="J22" s="287"/>
      <c r="K22" s="208" t="str">
        <f>IF(AND(J22&gt;=$C$46,J22&lt;=$D$46),"1º Trimestre",IF(AND(J22&gt;=$C$46,J22&lt;=$D$47),"2º Trimestre",IF(AND(J22&gt;=$C$48,J22&lt;=$D$48),"3º Trimestre",IF(AND(J22&gt;=$C$49,J22&lt;=$D$49),"4º Trimestre","-"))))</f>
        <v>-</v>
      </c>
      <c r="L22" s="221"/>
    </row>
    <row r="23" spans="2:12" ht="33.75" x14ac:dyDescent="0.25">
      <c r="B23" s="824" t="s">
        <v>106</v>
      </c>
      <c r="C23" s="825"/>
      <c r="D23" s="825"/>
      <c r="E23" s="825"/>
      <c r="F23" s="825"/>
      <c r="G23" s="825"/>
      <c r="H23" s="825"/>
      <c r="I23" s="825"/>
      <c r="J23" s="825"/>
      <c r="K23" s="825"/>
      <c r="L23" s="826"/>
    </row>
    <row r="24" spans="2:12" ht="45" x14ac:dyDescent="0.25">
      <c r="B24" s="242" t="s">
        <v>0</v>
      </c>
      <c r="C24" s="241" t="s">
        <v>94</v>
      </c>
      <c r="D24" s="241" t="s">
        <v>1</v>
      </c>
      <c r="E24" s="241" t="s">
        <v>2</v>
      </c>
      <c r="F24" s="241" t="s">
        <v>3</v>
      </c>
      <c r="G24" s="241" t="s">
        <v>4</v>
      </c>
      <c r="H24" s="241" t="s">
        <v>92</v>
      </c>
      <c r="I24" s="241" t="s">
        <v>93</v>
      </c>
      <c r="J24" s="241" t="s">
        <v>5</v>
      </c>
      <c r="K24" s="241" t="s">
        <v>47</v>
      </c>
      <c r="L24" s="482" t="s">
        <v>136</v>
      </c>
    </row>
    <row r="25" spans="2:12" x14ac:dyDescent="0.25">
      <c r="B25" s="196"/>
      <c r="C25" s="232"/>
      <c r="D25" s="233"/>
      <c r="E25" s="232"/>
      <c r="F25" s="233"/>
      <c r="G25" s="195"/>
      <c r="H25" s="195"/>
      <c r="I25" s="195"/>
      <c r="J25" s="24"/>
      <c r="K25" s="232" t="str">
        <f>IF(AND(J25&gt;=$C$46,J25&lt;=$D$46),"1º Trimestre",IF(AND(J25&gt;=$C$46,J25&lt;=$D$47),"2º Trimestre",IF(AND(J25&gt;=$C$48,J25&lt;=$D$48),"3º Trimestre",IF(AND(J25&gt;=$C$49,J25&lt;=$D$49),"4º Trimestre","-"))))</f>
        <v>-</v>
      </c>
      <c r="L25" s="436"/>
    </row>
    <row r="26" spans="2:12" x14ac:dyDescent="0.25">
      <c r="B26" s="196"/>
      <c r="C26" s="232"/>
      <c r="D26" s="233"/>
      <c r="E26" s="232"/>
      <c r="F26" s="233"/>
      <c r="G26" s="195"/>
      <c r="H26" s="195"/>
      <c r="I26" s="195"/>
      <c r="J26" s="24"/>
      <c r="K26" s="232" t="str">
        <f>IF(AND(J26&gt;=$C$46,J26&lt;=$D$46),"1º Trimestre",IF(AND(J26&gt;=$C$46,J26&lt;=$D$47),"2º Trimestre",IF(AND(J26&gt;=$C$48,J26&lt;=$D$48),"3º Trimestre",IF(AND(J26&gt;=$C$49,J26&lt;=$D$49),"4º Trimestre","-"))))</f>
        <v>-</v>
      </c>
      <c r="L26" s="436"/>
    </row>
    <row r="27" spans="2:12" x14ac:dyDescent="0.25">
      <c r="B27" s="196"/>
      <c r="C27" s="232"/>
      <c r="D27" s="233"/>
      <c r="E27" s="232"/>
      <c r="F27" s="233"/>
      <c r="G27" s="195"/>
      <c r="H27" s="195"/>
      <c r="I27" s="195"/>
      <c r="J27" s="24"/>
      <c r="K27" s="232" t="str">
        <f>IF(AND(J27&gt;=$C$46,J27&lt;=$D$46),"1º Trimestre",IF(AND(J27&gt;=$C$46,J27&lt;=$D$47),"2º Trimestre",IF(AND(J27&gt;=$C$48,J27&lt;=$D$48),"3º Trimestre",IF(AND(J27&gt;=$C$49,J27&lt;=$D$49),"4º Trimestre","-"))))</f>
        <v>-</v>
      </c>
      <c r="L27" s="436"/>
    </row>
    <row r="28" spans="2:12" x14ac:dyDescent="0.25">
      <c r="B28" s="196"/>
      <c r="C28" s="232"/>
      <c r="D28" s="233"/>
      <c r="E28" s="232"/>
      <c r="F28" s="233"/>
      <c r="G28" s="195"/>
      <c r="H28" s="195"/>
      <c r="I28" s="195"/>
      <c r="J28" s="24"/>
      <c r="K28" s="232" t="str">
        <f>IF(AND(J28&gt;=$C$46,J28&lt;=$D$46),"1º Trimestre",IF(AND(J28&gt;=$C$46,J28&lt;=$D$47),"2º Trimestre",IF(AND(J28&gt;=$C$48,J28&lt;=$D$48),"3º Trimestre",IF(AND(J28&gt;=$C$49,J28&lt;=$D$49),"4º Trimestre","-"))))</f>
        <v>-</v>
      </c>
      <c r="L28" s="436"/>
    </row>
    <row r="29" spans="2:12" ht="15.75" thickBot="1" x14ac:dyDescent="0.3">
      <c r="B29" s="189"/>
      <c r="C29" s="190"/>
      <c r="D29" s="192"/>
      <c r="E29" s="190"/>
      <c r="F29" s="192"/>
      <c r="G29" s="191"/>
      <c r="H29" s="191"/>
      <c r="I29" s="191"/>
      <c r="J29" s="25"/>
      <c r="K29" s="190" t="str">
        <f>IF(AND(J29&gt;=$C$46,J29&lt;=$D$46),"1º Trimestre",IF(AND(J29&gt;=$C$46,J29&lt;=$D$47),"2º Trimestre",IF(AND(J29&gt;=$C$48,J29&lt;=$D$48),"3º Trimestre",IF(AND(J29&gt;=$C$49,J29&lt;=$D$49),"4º Trimestre","-"))))</f>
        <v>-</v>
      </c>
      <c r="L29" s="26"/>
    </row>
    <row r="30" spans="2:12" ht="33.75" x14ac:dyDescent="0.25">
      <c r="B30" s="814" t="s">
        <v>107</v>
      </c>
      <c r="C30" s="815"/>
      <c r="D30" s="815"/>
      <c r="E30" s="815"/>
      <c r="F30" s="815"/>
      <c r="G30" s="815"/>
      <c r="H30" s="815"/>
      <c r="I30" s="815"/>
      <c r="J30" s="815"/>
      <c r="K30" s="815"/>
      <c r="L30" s="816"/>
    </row>
    <row r="31" spans="2:12" ht="45" x14ac:dyDescent="0.25">
      <c r="B31" s="242" t="s">
        <v>0</v>
      </c>
      <c r="C31" s="241" t="s">
        <v>94</v>
      </c>
      <c r="D31" s="241" t="s">
        <v>1</v>
      </c>
      <c r="E31" s="241" t="s">
        <v>2</v>
      </c>
      <c r="F31" s="241" t="s">
        <v>3</v>
      </c>
      <c r="G31" s="241" t="s">
        <v>4</v>
      </c>
      <c r="H31" s="241" t="s">
        <v>92</v>
      </c>
      <c r="I31" s="241" t="s">
        <v>93</v>
      </c>
      <c r="J31" s="241" t="s">
        <v>5</v>
      </c>
      <c r="K31" s="241" t="s">
        <v>47</v>
      </c>
      <c r="L31" s="482" t="s">
        <v>136</v>
      </c>
    </row>
    <row r="32" spans="2:12" x14ac:dyDescent="0.25">
      <c r="B32" s="229"/>
      <c r="C32" s="228"/>
      <c r="D32" s="230"/>
      <c r="E32" s="228"/>
      <c r="F32" s="230"/>
      <c r="G32" s="29"/>
      <c r="H32" s="29"/>
      <c r="I32" s="29"/>
      <c r="J32" s="13"/>
      <c r="K32" s="197" t="str">
        <f>IF(AND(J32&gt;=$C$46,J32&lt;=$D$46),"1º Trimestre",IF(AND(J32&gt;=$C$46,J32&lt;=$D$47),"2º Trimestre",IF(AND(J32&gt;=$C$48,J32&lt;=$D$48),"3º Trimestre",IF(AND(J32&gt;=$C$49,J32&lt;=$D$49),"4º Trimestre","-"))))</f>
        <v>-</v>
      </c>
      <c r="L32" s="239"/>
    </row>
    <row r="33" spans="2:12" x14ac:dyDescent="0.25">
      <c r="B33" s="229"/>
      <c r="C33" s="228"/>
      <c r="D33" s="230"/>
      <c r="E33" s="228"/>
      <c r="F33" s="230"/>
      <c r="G33" s="29"/>
      <c r="H33" s="29"/>
      <c r="I33" s="29"/>
      <c r="J33" s="13"/>
      <c r="K33" s="197" t="str">
        <f>IF(AND(J33&gt;=$C$46,J33&lt;=$D$46),"1º Trimestre",IF(AND(J33&gt;=$C$46,J33&lt;=$D$47),"2º Trimestre",IF(AND(J33&gt;=$C$48,J33&lt;=$D$48),"3º Trimestre",IF(AND(J33&gt;=$C$49,J33&lt;=$D$49),"4º Trimestre","-"))))</f>
        <v>-</v>
      </c>
      <c r="L33" s="239"/>
    </row>
    <row r="34" spans="2:12" x14ac:dyDescent="0.25">
      <c r="B34" s="229"/>
      <c r="C34" s="228"/>
      <c r="D34" s="230"/>
      <c r="E34" s="228"/>
      <c r="F34" s="230"/>
      <c r="G34" s="29"/>
      <c r="H34" s="29"/>
      <c r="I34" s="29"/>
      <c r="J34" s="13"/>
      <c r="K34" s="197" t="str">
        <f>IF(AND(J34&gt;=$C$46,J34&lt;=$D$46),"1º Trimestre",IF(AND(J34&gt;=$C$46,J34&lt;=$D$47),"2º Trimestre",IF(AND(J34&gt;=$C$48,J34&lt;=$D$48),"3º Trimestre",IF(AND(J34&gt;=$C$49,J34&lt;=$D$49),"4º Trimestre","-"))))</f>
        <v>-</v>
      </c>
      <c r="L34" s="239"/>
    </row>
    <row r="35" spans="2:12" x14ac:dyDescent="0.25">
      <c r="B35" s="229"/>
      <c r="C35" s="228"/>
      <c r="D35" s="230"/>
      <c r="E35" s="228"/>
      <c r="F35" s="230"/>
      <c r="G35" s="29"/>
      <c r="H35" s="29"/>
      <c r="I35" s="29"/>
      <c r="J35" s="13"/>
      <c r="K35" s="197" t="str">
        <f>IF(AND(J35&gt;=$C$46,J35&lt;=$D$46),"1º Trimestre",IF(AND(J35&gt;=$C$46,J35&lt;=$D$47),"2º Trimestre",IF(AND(J35&gt;=$C$48,J35&lt;=$D$48),"3º Trimestre",IF(AND(J35&gt;=$C$49,J35&lt;=$D$49),"4º Trimestre","-"))))</f>
        <v>-</v>
      </c>
      <c r="L35" s="239"/>
    </row>
    <row r="36" spans="2:12" ht="15.75" thickBot="1" x14ac:dyDescent="0.3">
      <c r="B36" s="200"/>
      <c r="C36" s="201"/>
      <c r="D36" s="202"/>
      <c r="E36" s="201"/>
      <c r="F36" s="202"/>
      <c r="G36" s="164"/>
      <c r="H36" s="164"/>
      <c r="I36" s="164"/>
      <c r="J36" s="287"/>
      <c r="K36" s="208" t="str">
        <f>IF(AND(J36&gt;=$C$46,J36&lt;=$D$46),"1º Trimestre",IF(AND(J36&gt;=$C$46,J36&lt;=$D$47),"2º Trimestre",IF(AND(J36&gt;=$C$48,J36&lt;=$D$48),"3º Trimestre",IF(AND(J36&gt;=$C$49,J36&lt;=$D$49),"4º Trimestre","-"))))</f>
        <v>-</v>
      </c>
      <c r="L36" s="221"/>
    </row>
    <row r="37" spans="2:12" ht="33.75" x14ac:dyDescent="0.25">
      <c r="B37" s="824" t="s">
        <v>81</v>
      </c>
      <c r="C37" s="825"/>
      <c r="D37" s="825"/>
      <c r="E37" s="825"/>
      <c r="F37" s="825"/>
      <c r="G37" s="825"/>
      <c r="H37" s="825"/>
      <c r="I37" s="825"/>
      <c r="J37" s="825"/>
      <c r="K37" s="825"/>
      <c r="L37" s="826"/>
    </row>
    <row r="38" spans="2:12" ht="45" x14ac:dyDescent="0.25">
      <c r="B38" s="242" t="s">
        <v>0</v>
      </c>
      <c r="C38" s="241" t="s">
        <v>94</v>
      </c>
      <c r="D38" s="241" t="s">
        <v>1</v>
      </c>
      <c r="E38" s="241" t="s">
        <v>2</v>
      </c>
      <c r="F38" s="241" t="s">
        <v>3</v>
      </c>
      <c r="G38" s="241" t="s">
        <v>4</v>
      </c>
      <c r="H38" s="241" t="s">
        <v>92</v>
      </c>
      <c r="I38" s="241" t="s">
        <v>93</v>
      </c>
      <c r="J38" s="241" t="s">
        <v>5</v>
      </c>
      <c r="K38" s="241" t="s">
        <v>47</v>
      </c>
      <c r="L38" s="482" t="s">
        <v>136</v>
      </c>
    </row>
    <row r="39" spans="2:12" x14ac:dyDescent="0.25">
      <c r="B39" s="196"/>
      <c r="C39" s="232"/>
      <c r="D39" s="233"/>
      <c r="E39" s="232"/>
      <c r="F39" s="233"/>
      <c r="G39" s="195"/>
      <c r="H39" s="195"/>
      <c r="I39" s="195"/>
      <c r="J39" s="24"/>
      <c r="K39" s="232" t="str">
        <f>IF(AND(J39&gt;=$C$46,J39&lt;=$D$46),"1º Trimestre",IF(AND(J39&gt;=$C$46,J39&lt;=$D$47),"2º Trimestre",IF(AND(J39&gt;=$C$48,J39&lt;=$D$48),"3º Trimestre",IF(AND(J39&gt;=$C$49,J39&lt;=$D$49),"4º Trimestre","-"))))</f>
        <v>-</v>
      </c>
      <c r="L39" s="436"/>
    </row>
    <row r="40" spans="2:12" x14ac:dyDescent="0.25">
      <c r="B40" s="196"/>
      <c r="C40" s="232"/>
      <c r="D40" s="233"/>
      <c r="E40" s="232"/>
      <c r="F40" s="233"/>
      <c r="G40" s="195"/>
      <c r="H40" s="195"/>
      <c r="I40" s="195"/>
      <c r="J40" s="24"/>
      <c r="K40" s="232" t="str">
        <f>IF(AND(J40&gt;=$C$46,J40&lt;=$D$46),"1º Trimestre",IF(AND(J40&gt;=$C$46,J40&lt;=$D$47),"2º Trimestre",IF(AND(J40&gt;=$C$48,J40&lt;=$D$48),"3º Trimestre",IF(AND(J40&gt;=$C$49,J40&lt;=$D$49),"4º Trimestre","-"))))</f>
        <v>-</v>
      </c>
      <c r="L40" s="436"/>
    </row>
    <row r="41" spans="2:12" x14ac:dyDescent="0.25">
      <c r="B41" s="196"/>
      <c r="C41" s="232"/>
      <c r="D41" s="233"/>
      <c r="E41" s="232"/>
      <c r="F41" s="233"/>
      <c r="G41" s="195"/>
      <c r="H41" s="195"/>
      <c r="I41" s="195"/>
      <c r="J41" s="24"/>
      <c r="K41" s="232" t="str">
        <f>IF(AND(J41&gt;=$C$46,J41&lt;=$D$46),"1º Trimestre",IF(AND(J41&gt;=$C$46,J41&lt;=$D$47),"2º Trimestre",IF(AND(J41&gt;=$C$48,J41&lt;=$D$48),"3º Trimestre",IF(AND(J41&gt;=$C$49,J41&lt;=$D$49),"4º Trimestre","-"))))</f>
        <v>-</v>
      </c>
      <c r="L41" s="436"/>
    </row>
    <row r="42" spans="2:12" x14ac:dyDescent="0.25">
      <c r="B42" s="196"/>
      <c r="C42" s="232"/>
      <c r="D42" s="233"/>
      <c r="E42" s="232"/>
      <c r="F42" s="233"/>
      <c r="G42" s="195"/>
      <c r="H42" s="195"/>
      <c r="I42" s="195"/>
      <c r="J42" s="24"/>
      <c r="K42" s="232" t="str">
        <f>IF(AND(J42&gt;=$C$46,J42&lt;=$D$46),"1º Trimestre",IF(AND(J42&gt;=$C$46,J42&lt;=$D$47),"2º Trimestre",IF(AND(J42&gt;=$C$48,J42&lt;=$D$48),"3º Trimestre",IF(AND(J42&gt;=$C$49,J42&lt;=$D$49),"4º Trimestre","-"))))</f>
        <v>-</v>
      </c>
      <c r="L42" s="436"/>
    </row>
    <row r="43" spans="2:12" ht="15.75" thickBot="1" x14ac:dyDescent="0.3">
      <c r="B43" s="189"/>
      <c r="C43" s="190"/>
      <c r="D43" s="192"/>
      <c r="E43" s="190"/>
      <c r="F43" s="192"/>
      <c r="G43" s="191"/>
      <c r="H43" s="191"/>
      <c r="I43" s="191"/>
      <c r="J43" s="25"/>
      <c r="K43" s="190" t="str">
        <f>IF(AND(J43&gt;=$C$46,J43&lt;=$D$46),"1º Trimestre",IF(AND(J43&gt;=$C$46,J43&lt;=$D$47),"2º Trimestre",IF(AND(J43&gt;=$C$48,J43&lt;=$D$48),"3º Trimestre",IF(AND(J43&gt;=$C$49,J43&lt;=$D$49),"4º Trimestre","-"))))</f>
        <v>-</v>
      </c>
      <c r="L43" s="26"/>
    </row>
    <row r="44" spans="2:12" ht="19.5" thickBot="1" x14ac:dyDescent="0.3">
      <c r="G44" s="292">
        <f>SUM(G5:G43)</f>
        <v>15000</v>
      </c>
      <c r="H44" s="292">
        <f>SUM(H5:H43)</f>
        <v>0</v>
      </c>
      <c r="I44" s="92"/>
    </row>
    <row r="45" spans="2:12" ht="16.5" thickBot="1" x14ac:dyDescent="0.3">
      <c r="B45" s="86"/>
      <c r="C45" s="80" t="s">
        <v>45</v>
      </c>
      <c r="D45" s="81" t="s">
        <v>46</v>
      </c>
    </row>
    <row r="46" spans="2:12" ht="15.75" x14ac:dyDescent="0.25">
      <c r="B46" s="91" t="s">
        <v>41</v>
      </c>
      <c r="C46" s="82">
        <v>45292</v>
      </c>
      <c r="D46" s="79">
        <v>45382</v>
      </c>
    </row>
    <row r="47" spans="2:12" ht="15.75" x14ac:dyDescent="0.25">
      <c r="B47" s="88" t="s">
        <v>42</v>
      </c>
      <c r="C47" s="83">
        <v>45383</v>
      </c>
      <c r="D47" s="77">
        <v>45473</v>
      </c>
    </row>
    <row r="48" spans="2:12" ht="15.75" x14ac:dyDescent="0.25">
      <c r="B48" s="88" t="s">
        <v>43</v>
      </c>
      <c r="C48" s="83">
        <v>45474</v>
      </c>
      <c r="D48" s="77">
        <v>45565</v>
      </c>
    </row>
    <row r="49" spans="2:4" ht="16.5" thickBot="1" x14ac:dyDescent="0.3">
      <c r="B49" s="89" t="s">
        <v>44</v>
      </c>
      <c r="C49" s="84">
        <v>45566</v>
      </c>
      <c r="D49" s="78">
        <v>45657</v>
      </c>
    </row>
  </sheetData>
  <sheetProtection selectLockedCells="1"/>
  <mergeCells count="6">
    <mergeCell ref="B37:L37"/>
    <mergeCell ref="B2:L2"/>
    <mergeCell ref="B3:L3"/>
    <mergeCell ref="B10:L10"/>
    <mergeCell ref="B23:L23"/>
    <mergeCell ref="B30:L30"/>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5"/>
  <sheetViews>
    <sheetView showGridLines="0" zoomScale="80" zoomScaleNormal="80" workbookViewId="0">
      <selection activeCell="F11" sqref="F11"/>
    </sheetView>
  </sheetViews>
  <sheetFormatPr defaultRowHeight="15" x14ac:dyDescent="0.25"/>
  <cols>
    <col min="1" max="1" width="3.7109375" customWidth="1"/>
    <col min="2" max="3" width="25.7109375" customWidth="1"/>
    <col min="4" max="4" width="60.7109375" customWidth="1"/>
    <col min="5" max="5" width="13.7109375" customWidth="1"/>
    <col min="6" max="6" width="70.7109375" customWidth="1"/>
    <col min="7" max="8" width="25.7109375" customWidth="1"/>
    <col min="9" max="9" width="20.7109375" customWidth="1"/>
    <col min="10" max="10" width="25.7109375" customWidth="1"/>
    <col min="11" max="11" width="20.7109375" customWidth="1"/>
    <col min="12" max="12" width="13.7109375" customWidth="1"/>
  </cols>
  <sheetData>
    <row r="1" spans="2:12" ht="19.5" thickBot="1" x14ac:dyDescent="0.3">
      <c r="B1" s="405" t="s">
        <v>109</v>
      </c>
      <c r="C1" s="405" t="s">
        <v>110</v>
      </c>
    </row>
    <row r="2" spans="2:12" ht="34.5" thickBot="1" x14ac:dyDescent="0.3">
      <c r="B2" s="811" t="s">
        <v>8</v>
      </c>
      <c r="C2" s="812"/>
      <c r="D2" s="812"/>
      <c r="E2" s="812"/>
      <c r="F2" s="812"/>
      <c r="G2" s="812"/>
      <c r="H2" s="812"/>
      <c r="I2" s="812"/>
      <c r="J2" s="812"/>
      <c r="K2" s="812"/>
      <c r="L2" s="813"/>
    </row>
    <row r="3" spans="2:12" ht="33.75" x14ac:dyDescent="0.25">
      <c r="B3" s="814" t="s">
        <v>104</v>
      </c>
      <c r="C3" s="815"/>
      <c r="D3" s="815"/>
      <c r="E3" s="815"/>
      <c r="F3" s="815"/>
      <c r="G3" s="815"/>
      <c r="H3" s="815"/>
      <c r="I3" s="815"/>
      <c r="J3" s="815"/>
      <c r="K3" s="815"/>
      <c r="L3" s="816"/>
    </row>
    <row r="4" spans="2:12" ht="45" x14ac:dyDescent="0.25">
      <c r="B4" s="242" t="s">
        <v>0</v>
      </c>
      <c r="C4" s="241" t="s">
        <v>94</v>
      </c>
      <c r="D4" s="241" t="s">
        <v>1</v>
      </c>
      <c r="E4" s="241" t="s">
        <v>2</v>
      </c>
      <c r="F4" s="241" t="s">
        <v>3</v>
      </c>
      <c r="G4" s="241" t="s">
        <v>4</v>
      </c>
      <c r="H4" s="241" t="s">
        <v>92</v>
      </c>
      <c r="I4" s="241" t="s">
        <v>93</v>
      </c>
      <c r="J4" s="241" t="s">
        <v>5</v>
      </c>
      <c r="K4" s="241" t="s">
        <v>47</v>
      </c>
      <c r="L4" s="482" t="s">
        <v>136</v>
      </c>
    </row>
    <row r="5" spans="2:12" ht="30" x14ac:dyDescent="0.25">
      <c r="B5" s="196" t="s">
        <v>143</v>
      </c>
      <c r="C5" s="233">
        <v>302958</v>
      </c>
      <c r="D5" s="233" t="s">
        <v>669</v>
      </c>
      <c r="E5" s="232">
        <v>13</v>
      </c>
      <c r="F5" s="233" t="s">
        <v>300</v>
      </c>
      <c r="G5" s="195">
        <v>3000</v>
      </c>
      <c r="H5" s="195"/>
      <c r="I5" s="195">
        <v>3015</v>
      </c>
      <c r="J5" s="234">
        <v>45716</v>
      </c>
      <c r="K5" s="232">
        <v>1</v>
      </c>
      <c r="L5" s="475" t="s">
        <v>850</v>
      </c>
    </row>
    <row r="6" spans="2:12" ht="30" x14ac:dyDescent="0.25">
      <c r="B6" s="196" t="s">
        <v>143</v>
      </c>
      <c r="C6" s="233">
        <v>302958</v>
      </c>
      <c r="D6" s="233" t="s">
        <v>670</v>
      </c>
      <c r="E6" s="232">
        <v>5</v>
      </c>
      <c r="F6" s="233" t="s">
        <v>300</v>
      </c>
      <c r="G6" s="195">
        <v>6000</v>
      </c>
      <c r="H6" s="195"/>
      <c r="I6" s="195">
        <v>3015</v>
      </c>
      <c r="J6" s="234">
        <v>45716</v>
      </c>
      <c r="K6" s="232">
        <v>1</v>
      </c>
      <c r="L6" s="475" t="s">
        <v>850</v>
      </c>
    </row>
    <row r="7" spans="2:12" ht="30" x14ac:dyDescent="0.25">
      <c r="B7" s="196" t="s">
        <v>143</v>
      </c>
      <c r="C7" s="233">
        <v>302958</v>
      </c>
      <c r="D7" s="233" t="s">
        <v>671</v>
      </c>
      <c r="E7" s="232">
        <v>1</v>
      </c>
      <c r="F7" s="233" t="s">
        <v>300</v>
      </c>
      <c r="G7" s="195">
        <v>500</v>
      </c>
      <c r="H7" s="195"/>
      <c r="I7" s="195">
        <v>5207</v>
      </c>
      <c r="J7" s="234">
        <v>45716</v>
      </c>
      <c r="K7" s="232">
        <v>1</v>
      </c>
      <c r="L7" s="475" t="s">
        <v>850</v>
      </c>
    </row>
    <row r="8" spans="2:12" ht="30" x14ac:dyDescent="0.25">
      <c r="B8" s="196" t="s">
        <v>143</v>
      </c>
      <c r="C8" s="233">
        <v>302958</v>
      </c>
      <c r="D8" s="233" t="s">
        <v>672</v>
      </c>
      <c r="E8" s="232">
        <v>1</v>
      </c>
      <c r="F8" s="233" t="s">
        <v>300</v>
      </c>
      <c r="G8" s="195">
        <v>1500</v>
      </c>
      <c r="H8" s="195"/>
      <c r="I8" s="195">
        <v>5208</v>
      </c>
      <c r="J8" s="234">
        <v>45716</v>
      </c>
      <c r="K8" s="232">
        <v>1</v>
      </c>
      <c r="L8" s="475" t="s">
        <v>850</v>
      </c>
    </row>
    <row r="9" spans="2:12" ht="30.75" thickBot="1" x14ac:dyDescent="0.3">
      <c r="B9" s="231" t="s">
        <v>143</v>
      </c>
      <c r="C9" s="438">
        <v>302958</v>
      </c>
      <c r="D9" s="438" t="s">
        <v>673</v>
      </c>
      <c r="E9" s="437">
        <v>1</v>
      </c>
      <c r="F9" s="438" t="s">
        <v>300</v>
      </c>
      <c r="G9" s="194">
        <v>3000</v>
      </c>
      <c r="H9" s="194"/>
      <c r="I9" s="194">
        <v>5207</v>
      </c>
      <c r="J9" s="439">
        <v>45716</v>
      </c>
      <c r="K9" s="437">
        <v>1</v>
      </c>
      <c r="L9" s="483" t="s">
        <v>850</v>
      </c>
    </row>
    <row r="10" spans="2:12" ht="33.75" x14ac:dyDescent="0.25">
      <c r="B10" s="814" t="s">
        <v>105</v>
      </c>
      <c r="C10" s="815"/>
      <c r="D10" s="815"/>
      <c r="E10" s="815"/>
      <c r="F10" s="815"/>
      <c r="G10" s="815"/>
      <c r="H10" s="815"/>
      <c r="I10" s="815"/>
      <c r="J10" s="815"/>
      <c r="K10" s="815"/>
      <c r="L10" s="816"/>
    </row>
    <row r="11" spans="2:12" ht="45" x14ac:dyDescent="0.25">
      <c r="B11" s="242" t="s">
        <v>0</v>
      </c>
      <c r="C11" s="241" t="s">
        <v>94</v>
      </c>
      <c r="D11" s="241" t="s">
        <v>1</v>
      </c>
      <c r="E11" s="241" t="s">
        <v>2</v>
      </c>
      <c r="F11" s="241" t="s">
        <v>3</v>
      </c>
      <c r="G11" s="241" t="s">
        <v>4</v>
      </c>
      <c r="H11" s="241" t="s">
        <v>92</v>
      </c>
      <c r="I11" s="241" t="s">
        <v>93</v>
      </c>
      <c r="J11" s="241" t="s">
        <v>5</v>
      </c>
      <c r="K11" s="241" t="s">
        <v>47</v>
      </c>
      <c r="L11" s="482" t="s">
        <v>136</v>
      </c>
    </row>
    <row r="12" spans="2:12" ht="165" x14ac:dyDescent="0.25">
      <c r="B12" s="645" t="s">
        <v>143</v>
      </c>
      <c r="C12" s="645">
        <v>302966</v>
      </c>
      <c r="D12" s="645" t="s">
        <v>676</v>
      </c>
      <c r="E12" s="643">
        <v>1</v>
      </c>
      <c r="F12" s="645" t="s">
        <v>675</v>
      </c>
      <c r="G12" s="29">
        <v>38000</v>
      </c>
      <c r="H12" s="29"/>
      <c r="I12" s="29">
        <v>5208</v>
      </c>
      <c r="J12" s="667">
        <v>45807</v>
      </c>
      <c r="K12" s="668">
        <v>2</v>
      </c>
      <c r="L12" s="669" t="s">
        <v>850</v>
      </c>
    </row>
    <row r="13" spans="2:12" ht="165" x14ac:dyDescent="0.25">
      <c r="B13" s="645" t="s">
        <v>143</v>
      </c>
      <c r="C13" s="645">
        <v>302966</v>
      </c>
      <c r="D13" s="645" t="s">
        <v>677</v>
      </c>
      <c r="E13" s="643">
        <v>1</v>
      </c>
      <c r="F13" s="645" t="s">
        <v>675</v>
      </c>
      <c r="G13" s="29">
        <v>26000</v>
      </c>
      <c r="H13" s="29"/>
      <c r="I13" s="29">
        <v>5208</v>
      </c>
      <c r="J13" s="667">
        <v>45807</v>
      </c>
      <c r="K13" s="668">
        <v>2</v>
      </c>
      <c r="L13" s="669" t="s">
        <v>850</v>
      </c>
    </row>
    <row r="14" spans="2:12" ht="165" x14ac:dyDescent="0.25">
      <c r="B14" s="645" t="s">
        <v>143</v>
      </c>
      <c r="C14" s="645">
        <v>302966</v>
      </c>
      <c r="D14" s="645" t="s">
        <v>678</v>
      </c>
      <c r="E14" s="643">
        <v>1</v>
      </c>
      <c r="F14" s="645" t="s">
        <v>675</v>
      </c>
      <c r="G14" s="29">
        <v>10750</v>
      </c>
      <c r="H14" s="29"/>
      <c r="I14" s="29">
        <v>5208</v>
      </c>
      <c r="J14" s="667">
        <v>45807</v>
      </c>
      <c r="K14" s="668">
        <v>2</v>
      </c>
      <c r="L14" s="669" t="s">
        <v>850</v>
      </c>
    </row>
    <row r="15" spans="2:12" ht="165" x14ac:dyDescent="0.25">
      <c r="B15" s="645" t="s">
        <v>143</v>
      </c>
      <c r="C15" s="645">
        <v>302966</v>
      </c>
      <c r="D15" s="645" t="s">
        <v>679</v>
      </c>
      <c r="E15" s="643">
        <v>1</v>
      </c>
      <c r="F15" s="645" t="s">
        <v>675</v>
      </c>
      <c r="G15" s="29">
        <v>7000</v>
      </c>
      <c r="H15" s="29"/>
      <c r="I15" s="29">
        <v>5208</v>
      </c>
      <c r="J15" s="667">
        <v>45807</v>
      </c>
      <c r="K15" s="668">
        <v>2</v>
      </c>
      <c r="L15" s="669" t="s">
        <v>850</v>
      </c>
    </row>
    <row r="16" spans="2:12" x14ac:dyDescent="0.25">
      <c r="B16" s="645"/>
      <c r="C16" s="645"/>
      <c r="D16" s="645"/>
      <c r="E16" s="643"/>
      <c r="F16" s="645"/>
      <c r="G16" s="29"/>
      <c r="H16" s="29"/>
      <c r="I16" s="29"/>
      <c r="J16" s="667"/>
      <c r="K16" s="668"/>
      <c r="L16" s="669"/>
    </row>
    <row r="17" spans="2:12" x14ac:dyDescent="0.25">
      <c r="B17" s="645"/>
      <c r="C17" s="643"/>
      <c r="D17" s="645"/>
      <c r="E17" s="643"/>
      <c r="F17" s="645"/>
      <c r="G17" s="29"/>
      <c r="H17" s="29"/>
      <c r="I17" s="29"/>
      <c r="J17" s="644"/>
      <c r="K17" s="643"/>
      <c r="L17" s="669"/>
    </row>
    <row r="18" spans="2:12" ht="33.75" x14ac:dyDescent="0.25">
      <c r="B18" s="824" t="s">
        <v>106</v>
      </c>
      <c r="C18" s="825"/>
      <c r="D18" s="825"/>
      <c r="E18" s="825"/>
      <c r="F18" s="825"/>
      <c r="G18" s="825"/>
      <c r="H18" s="825"/>
      <c r="I18" s="825"/>
      <c r="J18" s="825"/>
      <c r="K18" s="825"/>
      <c r="L18" s="826"/>
    </row>
    <row r="19" spans="2:12" ht="45" x14ac:dyDescent="0.25">
      <c r="B19" s="242" t="s">
        <v>0</v>
      </c>
      <c r="C19" s="241" t="s">
        <v>94</v>
      </c>
      <c r="D19" s="241" t="s">
        <v>1</v>
      </c>
      <c r="E19" s="241" t="s">
        <v>2</v>
      </c>
      <c r="F19" s="241" t="s">
        <v>3</v>
      </c>
      <c r="G19" s="241" t="s">
        <v>4</v>
      </c>
      <c r="H19" s="241" t="s">
        <v>92</v>
      </c>
      <c r="I19" s="241" t="s">
        <v>93</v>
      </c>
      <c r="J19" s="241" t="s">
        <v>5</v>
      </c>
      <c r="K19" s="241" t="s">
        <v>47</v>
      </c>
      <c r="L19" s="482" t="s">
        <v>136</v>
      </c>
    </row>
    <row r="20" spans="2:12" ht="45" x14ac:dyDescent="0.25">
      <c r="B20" s="196" t="s">
        <v>680</v>
      </c>
      <c r="C20" s="233">
        <v>303193</v>
      </c>
      <c r="D20" s="233" t="s">
        <v>683</v>
      </c>
      <c r="E20" s="232">
        <v>3</v>
      </c>
      <c r="F20" s="233" t="s">
        <v>690</v>
      </c>
      <c r="G20" s="195">
        <v>50700</v>
      </c>
      <c r="H20" s="195"/>
      <c r="I20" s="195">
        <v>5208</v>
      </c>
      <c r="J20" s="234">
        <v>45898</v>
      </c>
      <c r="K20" s="232">
        <v>3</v>
      </c>
      <c r="L20" s="475" t="s">
        <v>850</v>
      </c>
    </row>
    <row r="21" spans="2:12" ht="45" x14ac:dyDescent="0.25">
      <c r="B21" s="196" t="s">
        <v>680</v>
      </c>
      <c r="C21" s="640">
        <v>303193</v>
      </c>
      <c r="D21" s="640" t="s">
        <v>682</v>
      </c>
      <c r="E21" s="639">
        <v>1</v>
      </c>
      <c r="F21" s="640" t="s">
        <v>690</v>
      </c>
      <c r="G21" s="195">
        <v>11999</v>
      </c>
      <c r="H21" s="195"/>
      <c r="I21" s="195">
        <v>5208</v>
      </c>
      <c r="J21" s="641">
        <v>45898</v>
      </c>
      <c r="K21" s="639">
        <v>3</v>
      </c>
      <c r="L21" s="475" t="s">
        <v>850</v>
      </c>
    </row>
    <row r="22" spans="2:12" ht="45" x14ac:dyDescent="0.25">
      <c r="B22" s="196" t="s">
        <v>680</v>
      </c>
      <c r="C22" s="640">
        <v>303193</v>
      </c>
      <c r="D22" s="640" t="s">
        <v>681</v>
      </c>
      <c r="E22" s="639">
        <v>1</v>
      </c>
      <c r="F22" s="640" t="s">
        <v>690</v>
      </c>
      <c r="G22" s="195">
        <v>25000</v>
      </c>
      <c r="H22" s="195"/>
      <c r="I22" s="195">
        <v>5214</v>
      </c>
      <c r="J22" s="641">
        <v>45898</v>
      </c>
      <c r="K22" s="639">
        <v>3</v>
      </c>
      <c r="L22" s="475" t="s">
        <v>850</v>
      </c>
    </row>
    <row r="23" spans="2:12" ht="45" x14ac:dyDescent="0.25">
      <c r="B23" s="196" t="s">
        <v>680</v>
      </c>
      <c r="C23" s="640">
        <v>303193</v>
      </c>
      <c r="D23" s="640" t="s">
        <v>741</v>
      </c>
      <c r="E23" s="639">
        <v>1</v>
      </c>
      <c r="F23" s="640" t="s">
        <v>690</v>
      </c>
      <c r="G23" s="195">
        <v>5099</v>
      </c>
      <c r="H23" s="195"/>
      <c r="I23" s="195">
        <v>3016</v>
      </c>
      <c r="J23" s="641">
        <v>45898</v>
      </c>
      <c r="K23" s="639">
        <v>3</v>
      </c>
      <c r="L23" s="475" t="s">
        <v>850</v>
      </c>
    </row>
    <row r="24" spans="2:12" ht="45" x14ac:dyDescent="0.25">
      <c r="B24" s="196" t="s">
        <v>680</v>
      </c>
      <c r="C24" s="640">
        <v>303193</v>
      </c>
      <c r="D24" s="640" t="s">
        <v>742</v>
      </c>
      <c r="E24" s="639">
        <v>1</v>
      </c>
      <c r="F24" s="640" t="s">
        <v>690</v>
      </c>
      <c r="G24" s="195">
        <v>3490</v>
      </c>
      <c r="H24" s="195"/>
      <c r="I24" s="195">
        <v>3016</v>
      </c>
      <c r="J24" s="641">
        <v>45898</v>
      </c>
      <c r="K24" s="639">
        <v>3</v>
      </c>
      <c r="L24" s="475" t="s">
        <v>850</v>
      </c>
    </row>
    <row r="25" spans="2:12" ht="45" x14ac:dyDescent="0.25">
      <c r="B25" s="196" t="s">
        <v>680</v>
      </c>
      <c r="C25" s="640">
        <v>303193</v>
      </c>
      <c r="D25" s="640" t="s">
        <v>684</v>
      </c>
      <c r="E25" s="639">
        <v>1</v>
      </c>
      <c r="F25" s="640" t="s">
        <v>690</v>
      </c>
      <c r="G25" s="195">
        <v>568.9</v>
      </c>
      <c r="H25" s="195"/>
      <c r="I25" s="195">
        <v>4006</v>
      </c>
      <c r="J25" s="641">
        <v>45898</v>
      </c>
      <c r="K25" s="639">
        <v>3</v>
      </c>
      <c r="L25" s="475" t="s">
        <v>850</v>
      </c>
    </row>
    <row r="26" spans="2:12" ht="45" x14ac:dyDescent="0.25">
      <c r="B26" s="196" t="s">
        <v>680</v>
      </c>
      <c r="C26" s="640">
        <v>303193</v>
      </c>
      <c r="D26" s="640" t="s">
        <v>743</v>
      </c>
      <c r="E26" s="639">
        <v>3</v>
      </c>
      <c r="F26" s="640" t="s">
        <v>690</v>
      </c>
      <c r="G26" s="195">
        <v>2160</v>
      </c>
      <c r="H26" s="195"/>
      <c r="I26" s="195">
        <v>3016</v>
      </c>
      <c r="J26" s="641">
        <v>45898</v>
      </c>
      <c r="K26" s="639">
        <v>3</v>
      </c>
      <c r="L26" s="475" t="s">
        <v>850</v>
      </c>
    </row>
    <row r="27" spans="2:12" ht="45" x14ac:dyDescent="0.25">
      <c r="B27" s="196" t="s">
        <v>680</v>
      </c>
      <c r="C27" s="640">
        <v>303193</v>
      </c>
      <c r="D27" s="640" t="s">
        <v>744</v>
      </c>
      <c r="E27" s="639">
        <v>3</v>
      </c>
      <c r="F27" s="640" t="s">
        <v>690</v>
      </c>
      <c r="G27" s="195">
        <v>2097</v>
      </c>
      <c r="H27" s="195"/>
      <c r="I27" s="195">
        <v>3016</v>
      </c>
      <c r="J27" s="641">
        <v>45898</v>
      </c>
      <c r="K27" s="639">
        <v>3</v>
      </c>
      <c r="L27" s="475" t="s">
        <v>850</v>
      </c>
    </row>
    <row r="28" spans="2:12" ht="45" x14ac:dyDescent="0.25">
      <c r="B28" s="196" t="s">
        <v>680</v>
      </c>
      <c r="C28" s="640">
        <v>303193</v>
      </c>
      <c r="D28" s="640" t="s">
        <v>685</v>
      </c>
      <c r="E28" s="639">
        <v>10</v>
      </c>
      <c r="F28" s="640" t="s">
        <v>690</v>
      </c>
      <c r="G28" s="195">
        <v>23500</v>
      </c>
      <c r="H28" s="195"/>
      <c r="I28" s="195">
        <v>5208</v>
      </c>
      <c r="J28" s="641">
        <v>45898</v>
      </c>
      <c r="K28" s="639">
        <v>3</v>
      </c>
      <c r="L28" s="475" t="s">
        <v>850</v>
      </c>
    </row>
    <row r="29" spans="2:12" ht="45" x14ac:dyDescent="0.25">
      <c r="B29" s="196" t="s">
        <v>680</v>
      </c>
      <c r="C29" s="640">
        <v>303193</v>
      </c>
      <c r="D29" s="640" t="s">
        <v>686</v>
      </c>
      <c r="E29" s="639">
        <v>1</v>
      </c>
      <c r="F29" s="640" t="s">
        <v>690</v>
      </c>
      <c r="G29" s="195">
        <v>3390</v>
      </c>
      <c r="H29" s="195"/>
      <c r="I29" s="195">
        <v>5208</v>
      </c>
      <c r="J29" s="641">
        <v>45898</v>
      </c>
      <c r="K29" s="639">
        <v>3</v>
      </c>
      <c r="L29" s="475" t="s">
        <v>850</v>
      </c>
    </row>
    <row r="30" spans="2:12" ht="45" x14ac:dyDescent="0.25">
      <c r="B30" s="196" t="s">
        <v>680</v>
      </c>
      <c r="C30" s="640">
        <v>303193</v>
      </c>
      <c r="D30" s="640" t="s">
        <v>687</v>
      </c>
      <c r="E30" s="639">
        <v>1</v>
      </c>
      <c r="F30" s="640" t="s">
        <v>690</v>
      </c>
      <c r="G30" s="195">
        <v>144</v>
      </c>
      <c r="H30" s="195"/>
      <c r="I30" s="195">
        <v>5208</v>
      </c>
      <c r="J30" s="641">
        <v>45898</v>
      </c>
      <c r="K30" s="639">
        <v>3</v>
      </c>
      <c r="L30" s="475" t="s">
        <v>850</v>
      </c>
    </row>
    <row r="31" spans="2:12" x14ac:dyDescent="0.25">
      <c r="B31" s="196"/>
      <c r="C31" s="640"/>
      <c r="D31" s="640"/>
      <c r="E31" s="639"/>
      <c r="F31" s="640"/>
      <c r="G31" s="195"/>
      <c r="H31" s="195"/>
      <c r="I31" s="195"/>
      <c r="J31" s="641"/>
      <c r="K31" s="639"/>
      <c r="L31" s="475"/>
    </row>
    <row r="32" spans="2:12" x14ac:dyDescent="0.25">
      <c r="B32" s="196"/>
      <c r="C32" s="640"/>
      <c r="D32" s="640"/>
      <c r="E32" s="639"/>
      <c r="F32" s="640"/>
      <c r="G32" s="195"/>
      <c r="H32" s="195"/>
      <c r="I32" s="195"/>
      <c r="J32" s="641"/>
      <c r="K32" s="639"/>
      <c r="L32" s="475"/>
    </row>
    <row r="33" spans="2:12" x14ac:dyDescent="0.25">
      <c r="B33" s="196"/>
      <c r="C33" s="233"/>
      <c r="D33" s="233"/>
      <c r="E33" s="232"/>
      <c r="F33" s="233"/>
      <c r="G33" s="195"/>
      <c r="H33" s="195"/>
      <c r="I33" s="195"/>
      <c r="J33" s="234"/>
      <c r="K33" s="232" t="str">
        <f>IF(AND(J33&gt;=$C$52,J33&lt;=$D$51),"1º Trimestre",IF(AND(J33&gt;=$C$51,J33&lt;=$D$52),"2º Trimestre",IF(AND(J33&gt;=$C$53,J33&lt;=$D$53),"3º Trimestre",IF(AND(J33&gt;=$C$54,J33&lt;=$D$54),"4º Trimestre","-"))))</f>
        <v>-</v>
      </c>
      <c r="L33" s="475"/>
    </row>
    <row r="34" spans="2:12" ht="15.75" thickBot="1" x14ac:dyDescent="0.3">
      <c r="B34" s="189"/>
      <c r="C34" s="192"/>
      <c r="D34" s="192"/>
      <c r="E34" s="190"/>
      <c r="F34" s="192"/>
      <c r="G34" s="191"/>
      <c r="H34" s="191"/>
      <c r="I34" s="191"/>
      <c r="J34" s="167"/>
      <c r="K34" s="190" t="str">
        <f>IF(AND(J34&gt;=$C$52,J34&lt;=$D$51),"1º Trimestre",IF(AND(J34&gt;=$C$51,J34&lt;=$D$52),"2º Trimestre",IF(AND(J34&gt;=$C$53,J34&lt;=$D$53),"3º Trimestre",IF(AND(J34&gt;=$C$54,J34&lt;=$D$54),"4º Trimestre","-"))))</f>
        <v>-</v>
      </c>
      <c r="L34" s="476"/>
    </row>
    <row r="35" spans="2:12" ht="33.75" x14ac:dyDescent="0.25">
      <c r="B35" s="814" t="s">
        <v>107</v>
      </c>
      <c r="C35" s="815"/>
      <c r="D35" s="815"/>
      <c r="E35" s="815"/>
      <c r="F35" s="815"/>
      <c r="G35" s="815"/>
      <c r="H35" s="815"/>
      <c r="I35" s="815"/>
      <c r="J35" s="815"/>
      <c r="K35" s="815"/>
      <c r="L35" s="816"/>
    </row>
    <row r="36" spans="2:12" ht="45" x14ac:dyDescent="0.25">
      <c r="B36" s="242" t="s">
        <v>0</v>
      </c>
      <c r="C36" s="241" t="s">
        <v>94</v>
      </c>
      <c r="D36" s="241" t="s">
        <v>1</v>
      </c>
      <c r="E36" s="241" t="s">
        <v>2</v>
      </c>
      <c r="F36" s="241" t="s">
        <v>3</v>
      </c>
      <c r="G36" s="241" t="s">
        <v>4</v>
      </c>
      <c r="H36" s="241" t="s">
        <v>92</v>
      </c>
      <c r="I36" s="241" t="s">
        <v>93</v>
      </c>
      <c r="J36" s="241" t="s">
        <v>5</v>
      </c>
      <c r="K36" s="241" t="s">
        <v>47</v>
      </c>
      <c r="L36" s="482" t="s">
        <v>136</v>
      </c>
    </row>
    <row r="37" spans="2:12" x14ac:dyDescent="0.25">
      <c r="B37" s="229"/>
      <c r="C37" s="230"/>
      <c r="D37" s="230"/>
      <c r="E37" s="228"/>
      <c r="F37" s="230"/>
      <c r="G37" s="29"/>
      <c r="H37" s="29"/>
      <c r="I37" s="29"/>
      <c r="J37" s="227"/>
      <c r="K37" s="228" t="str">
        <f>IF(AND(J37&gt;=$C$52,J37&lt;=$D$51),"1º Trimestre",IF(AND(J37&gt;=$C$51,J37&lt;=$D$52),"2º Trimestre",IF(AND(J37&gt;=$C$53,J37&lt;=$D$53),"3º Trimestre",IF(AND(J37&gt;=$C$54,J37&lt;=$D$54),"4º Trimestre","-"))))</f>
        <v>-</v>
      </c>
      <c r="L37" s="473"/>
    </row>
    <row r="38" spans="2:12" x14ac:dyDescent="0.25">
      <c r="B38" s="229"/>
      <c r="C38" s="230"/>
      <c r="D38" s="230"/>
      <c r="E38" s="228"/>
      <c r="F38" s="230"/>
      <c r="G38" s="29"/>
      <c r="H38" s="29"/>
      <c r="I38" s="29"/>
      <c r="J38" s="227"/>
      <c r="K38" s="228" t="str">
        <f>IF(AND(J38&gt;=$C$52,J38&lt;=$D$51),"1º Trimestre",IF(AND(J38&gt;=$C$51,J38&lt;=$D$52),"2º Trimestre",IF(AND(J38&gt;=$C$53,J38&lt;=$D$53),"3º Trimestre",IF(AND(J38&gt;=$C$54,J38&lt;=$D$54),"4º Trimestre","-"))))</f>
        <v>-</v>
      </c>
      <c r="L38" s="473"/>
    </row>
    <row r="39" spans="2:12" x14ac:dyDescent="0.25">
      <c r="B39" s="229"/>
      <c r="C39" s="230"/>
      <c r="D39" s="230"/>
      <c r="E39" s="228"/>
      <c r="F39" s="230"/>
      <c r="G39" s="29"/>
      <c r="H39" s="29"/>
      <c r="I39" s="29"/>
      <c r="J39" s="227"/>
      <c r="K39" s="228" t="str">
        <f>IF(AND(J39&gt;=$C$52,J39&lt;=$D$51),"1º Trimestre",IF(AND(J39&gt;=$C$51,J39&lt;=$D$52),"2º Trimestre",IF(AND(J39&gt;=$C$53,J39&lt;=$D$53),"3º Trimestre",IF(AND(J39&gt;=$C$54,J39&lt;=$D$54),"4º Trimestre","-"))))</f>
        <v>-</v>
      </c>
      <c r="L39" s="473"/>
    </row>
    <row r="40" spans="2:12" x14ac:dyDescent="0.25">
      <c r="B40" s="229"/>
      <c r="C40" s="230"/>
      <c r="D40" s="230"/>
      <c r="E40" s="228"/>
      <c r="F40" s="230"/>
      <c r="G40" s="29"/>
      <c r="H40" s="29"/>
      <c r="I40" s="29"/>
      <c r="J40" s="227"/>
      <c r="K40" s="228" t="str">
        <f>IF(AND(J40&gt;=$C$52,J40&lt;=$D$51),"1º Trimestre",IF(AND(J40&gt;=$C$51,J40&lt;=$D$52),"2º Trimestre",IF(AND(J40&gt;=$C$53,J40&lt;=$D$53),"3º Trimestre",IF(AND(J40&gt;=$C$54,J40&lt;=$D$54),"4º Trimestre","-"))))</f>
        <v>-</v>
      </c>
      <c r="L40" s="473"/>
    </row>
    <row r="41" spans="2:12" ht="15.75" thickBot="1" x14ac:dyDescent="0.3">
      <c r="B41" s="200"/>
      <c r="C41" s="202"/>
      <c r="D41" s="202"/>
      <c r="E41" s="201"/>
      <c r="F41" s="202"/>
      <c r="G41" s="164"/>
      <c r="H41" s="164"/>
      <c r="I41" s="164"/>
      <c r="J41" s="203"/>
      <c r="K41" s="201" t="str">
        <f>IF(AND(J41&gt;=$C$52,J41&lt;=$D$51),"1º Trimestre",IF(AND(J41&gt;=$C$51,J41&lt;=$D$52),"2º Trimestre",IF(AND(J41&gt;=$C$53,J41&lt;=$D$53),"3º Trimestre",IF(AND(J41&gt;=$C$54,J41&lt;=$D$54),"4º Trimestre","-"))))</f>
        <v>-</v>
      </c>
      <c r="L41" s="474"/>
    </row>
    <row r="42" spans="2:12" ht="33.75" x14ac:dyDescent="0.25">
      <c r="B42" s="814" t="s">
        <v>81</v>
      </c>
      <c r="C42" s="815"/>
      <c r="D42" s="815"/>
      <c r="E42" s="815"/>
      <c r="F42" s="815"/>
      <c r="G42" s="815"/>
      <c r="H42" s="815"/>
      <c r="I42" s="815"/>
      <c r="J42" s="815"/>
      <c r="K42" s="815"/>
      <c r="L42" s="816"/>
    </row>
    <row r="43" spans="2:12" ht="45" x14ac:dyDescent="0.25">
      <c r="B43" s="242" t="s">
        <v>0</v>
      </c>
      <c r="C43" s="241" t="s">
        <v>94</v>
      </c>
      <c r="D43" s="241" t="s">
        <v>1</v>
      </c>
      <c r="E43" s="241" t="s">
        <v>2</v>
      </c>
      <c r="F43" s="241" t="s">
        <v>3</v>
      </c>
      <c r="G43" s="241" t="s">
        <v>4</v>
      </c>
      <c r="H43" s="241" t="s">
        <v>92</v>
      </c>
      <c r="I43" s="241" t="s">
        <v>93</v>
      </c>
      <c r="J43" s="241" t="s">
        <v>5</v>
      </c>
      <c r="K43" s="241" t="s">
        <v>47</v>
      </c>
      <c r="L43" s="482" t="s">
        <v>136</v>
      </c>
    </row>
    <row r="44" spans="2:12" x14ac:dyDescent="0.25">
      <c r="B44" s="196"/>
      <c r="C44" s="233"/>
      <c r="D44" s="38"/>
      <c r="E44" s="232"/>
      <c r="F44" s="233"/>
      <c r="G44" s="195"/>
      <c r="H44" s="195"/>
      <c r="I44" s="195"/>
      <c r="J44" s="234"/>
      <c r="K44" s="232" t="str">
        <f>IF(AND(J44&gt;=$C$52,J44&lt;=$D$51),"1º Trimestre",IF(AND(J44&gt;=$C$51,J44&lt;=$D$52),"2º Trimestre",IF(AND(J44&gt;=$C$53,J44&lt;=$D$53),"3º Trimestre",IF(AND(J44&gt;=$C$54,J44&lt;=$D$54),"4º Trimestre","-"))))</f>
        <v>-</v>
      </c>
      <c r="L44" s="475"/>
    </row>
    <row r="45" spans="2:12" x14ac:dyDescent="0.25">
      <c r="B45" s="196"/>
      <c r="C45" s="233"/>
      <c r="D45" s="38"/>
      <c r="E45" s="232"/>
      <c r="F45" s="233"/>
      <c r="G45" s="195"/>
      <c r="H45" s="195"/>
      <c r="I45" s="195"/>
      <c r="J45" s="234"/>
      <c r="K45" s="232" t="str">
        <f>IF(AND(J45&gt;=$C$52,J45&lt;=$D$51),"1º Trimestre",IF(AND(J45&gt;=$C$51,J45&lt;=$D$52),"2º Trimestre",IF(AND(J45&gt;=$C$53,J45&lt;=$D$53),"3º Trimestre",IF(AND(J45&gt;=$C$54,J45&lt;=$D$54),"4º Trimestre","-"))))</f>
        <v>-</v>
      </c>
      <c r="L45" s="475"/>
    </row>
    <row r="46" spans="2:12" x14ac:dyDescent="0.25">
      <c r="B46" s="196"/>
      <c r="C46" s="233"/>
      <c r="D46" s="38"/>
      <c r="E46" s="232"/>
      <c r="F46" s="233"/>
      <c r="G46" s="195"/>
      <c r="H46" s="195"/>
      <c r="I46" s="195"/>
      <c r="J46" s="234"/>
      <c r="K46" s="232" t="str">
        <f>IF(AND(J46&gt;=$C$52,J46&lt;=$D$51),"1º Trimestre",IF(AND(J46&gt;=$C$51,J46&lt;=$D$52),"2º Trimestre",IF(AND(J46&gt;=$C$53,J46&lt;=$D$53),"3º Trimestre",IF(AND(J46&gt;=$C$54,J46&lt;=$D$54),"4º Trimestre","-"))))</f>
        <v>-</v>
      </c>
      <c r="L46" s="475"/>
    </row>
    <row r="47" spans="2:12" x14ac:dyDescent="0.25">
      <c r="B47" s="196"/>
      <c r="C47" s="233"/>
      <c r="D47" s="38"/>
      <c r="E47" s="232"/>
      <c r="F47" s="233"/>
      <c r="G47" s="195"/>
      <c r="H47" s="195"/>
      <c r="I47" s="195"/>
      <c r="J47" s="234"/>
      <c r="K47" s="232" t="str">
        <f>IF(AND(J47&gt;=$C$52,J47&lt;=$D$51),"1º Trimestre",IF(AND(J47&gt;=$C$51,J47&lt;=$D$52),"2º Trimestre",IF(AND(J47&gt;=$C$53,J47&lt;=$D$53),"3º Trimestre",IF(AND(J47&gt;=$C$54,J47&lt;=$D$54),"4º Trimestre","-"))))</f>
        <v>-</v>
      </c>
      <c r="L47" s="475"/>
    </row>
    <row r="48" spans="2:12" ht="15.75" thickBot="1" x14ac:dyDescent="0.3">
      <c r="B48" s="189"/>
      <c r="C48" s="190"/>
      <c r="D48" s="192"/>
      <c r="E48" s="190"/>
      <c r="F48" s="294"/>
      <c r="G48" s="191"/>
      <c r="H48" s="191"/>
      <c r="I48" s="191"/>
      <c r="J48" s="167"/>
      <c r="K48" s="190" t="str">
        <f>IF(AND(J48&gt;=$C$52,J48&lt;=$D$51),"1º Trimestre",IF(AND(J48&gt;=$C$51,J48&lt;=$D$52),"2º Trimestre",IF(AND(J48&gt;=$C$53,J48&lt;=$D$53),"3º Trimestre",IF(AND(J48&gt;=$C$54,J48&lt;=$D$54),"4º Trimestre","-"))))</f>
        <v>-</v>
      </c>
      <c r="L48" s="476"/>
    </row>
    <row r="49" spans="2:9" ht="19.5" thickBot="1" x14ac:dyDescent="0.35">
      <c r="B49" s="179"/>
      <c r="C49" s="179"/>
      <c r="G49" s="285">
        <f>SUM(G5:G48)</f>
        <v>223897.9</v>
      </c>
      <c r="H49" s="285">
        <f>SUM(H5:H48)</f>
        <v>0</v>
      </c>
      <c r="I49" s="133"/>
    </row>
    <row r="50" spans="2:9" ht="16.5" thickBot="1" x14ac:dyDescent="0.3">
      <c r="B50" s="86"/>
      <c r="C50" s="80" t="s">
        <v>45</v>
      </c>
      <c r="D50" s="81" t="s">
        <v>46</v>
      </c>
    </row>
    <row r="51" spans="2:9" ht="15.75" x14ac:dyDescent="0.25">
      <c r="B51" s="91" t="s">
        <v>41</v>
      </c>
      <c r="C51" s="82">
        <v>45292</v>
      </c>
      <c r="D51" s="79">
        <v>45382</v>
      </c>
    </row>
    <row r="52" spans="2:9" ht="15.75" x14ac:dyDescent="0.25">
      <c r="B52" s="88" t="s">
        <v>42</v>
      </c>
      <c r="C52" s="83">
        <v>45383</v>
      </c>
      <c r="D52" s="77">
        <v>45473</v>
      </c>
    </row>
    <row r="53" spans="2:9" ht="15.75" x14ac:dyDescent="0.25">
      <c r="B53" s="88" t="s">
        <v>43</v>
      </c>
      <c r="C53" s="83">
        <v>45474</v>
      </c>
      <c r="D53" s="77">
        <v>45565</v>
      </c>
    </row>
    <row r="54" spans="2:9" ht="16.5" thickBot="1" x14ac:dyDescent="0.3">
      <c r="B54" s="89" t="s">
        <v>44</v>
      </c>
      <c r="C54" s="84">
        <v>45566</v>
      </c>
      <c r="D54" s="78">
        <v>45657</v>
      </c>
    </row>
    <row r="65" spans="5:6" x14ac:dyDescent="0.25">
      <c r="E65" s="1"/>
    </row>
    <row r="66" spans="5:6" x14ac:dyDescent="0.25">
      <c r="E66" s="1"/>
      <c r="F66" s="1"/>
    </row>
    <row r="67" spans="5:6" x14ac:dyDescent="0.25">
      <c r="E67" s="1"/>
      <c r="F67" s="1"/>
    </row>
    <row r="68" spans="5:6" x14ac:dyDescent="0.25">
      <c r="E68" s="1"/>
      <c r="F68" s="1"/>
    </row>
    <row r="69" spans="5:6" x14ac:dyDescent="0.25">
      <c r="E69" s="1"/>
      <c r="F69" s="1"/>
    </row>
    <row r="70" spans="5:6" x14ac:dyDescent="0.25">
      <c r="E70" s="1"/>
      <c r="F70" s="1"/>
    </row>
    <row r="71" spans="5:6" x14ac:dyDescent="0.25">
      <c r="E71" s="1"/>
      <c r="F71" s="1"/>
    </row>
    <row r="72" spans="5:6" x14ac:dyDescent="0.25">
      <c r="E72" s="1"/>
      <c r="F72" s="1"/>
    </row>
    <row r="73" spans="5:6" x14ac:dyDescent="0.25">
      <c r="E73" s="1"/>
      <c r="F73" s="1"/>
    </row>
    <row r="74" spans="5:6" x14ac:dyDescent="0.25">
      <c r="E74" s="1"/>
      <c r="F74" s="1"/>
    </row>
    <row r="75" spans="5:6" x14ac:dyDescent="0.25">
      <c r="E75" s="5"/>
      <c r="F75" s="1"/>
    </row>
  </sheetData>
  <sheetProtection selectLockedCells="1"/>
  <mergeCells count="6">
    <mergeCell ref="B18:L18"/>
    <mergeCell ref="B35:L35"/>
    <mergeCell ref="B42:L42"/>
    <mergeCell ref="B2:L2"/>
    <mergeCell ref="B3:L3"/>
    <mergeCell ref="B10:L10"/>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showGridLines="0" zoomScale="80" zoomScaleNormal="80" workbookViewId="0">
      <selection activeCell="I16" sqref="I16"/>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8" width="25.7109375" style="5" customWidth="1"/>
    <col min="9" max="9" width="20.7109375" style="5" customWidth="1"/>
    <col min="10" max="10" width="25.7109375" style="5" customWidth="1"/>
    <col min="11" max="11" width="20.7109375" style="5" customWidth="1"/>
    <col min="12" max="12" width="13.7109375" style="5" customWidth="1"/>
    <col min="13" max="16384" width="9.140625" style="5"/>
  </cols>
  <sheetData>
    <row r="1" spans="2:12" ht="19.5" thickBot="1" x14ac:dyDescent="0.3">
      <c r="B1" s="405" t="s">
        <v>109</v>
      </c>
      <c r="C1" s="405" t="s">
        <v>110</v>
      </c>
    </row>
    <row r="2" spans="2:12" ht="34.5" thickBot="1" x14ac:dyDescent="0.3">
      <c r="B2" s="811" t="s">
        <v>853</v>
      </c>
      <c r="C2" s="812"/>
      <c r="D2" s="812"/>
      <c r="E2" s="812"/>
      <c r="F2" s="812"/>
      <c r="G2" s="812"/>
      <c r="H2" s="812"/>
      <c r="I2" s="812"/>
      <c r="J2" s="812"/>
      <c r="K2" s="812"/>
      <c r="L2" s="813"/>
    </row>
    <row r="3" spans="2:12" ht="33.75" x14ac:dyDescent="0.25">
      <c r="B3" s="814" t="s">
        <v>104</v>
      </c>
      <c r="C3" s="815"/>
      <c r="D3" s="815"/>
      <c r="E3" s="815"/>
      <c r="F3" s="815"/>
      <c r="G3" s="815"/>
      <c r="H3" s="815"/>
      <c r="I3" s="815"/>
      <c r="J3" s="815"/>
      <c r="K3" s="815"/>
      <c r="L3" s="816"/>
    </row>
    <row r="4" spans="2:12" ht="45" x14ac:dyDescent="0.25">
      <c r="B4" s="242" t="s">
        <v>0</v>
      </c>
      <c r="C4" s="241" t="s">
        <v>94</v>
      </c>
      <c r="D4" s="241" t="s">
        <v>1</v>
      </c>
      <c r="E4" s="241" t="s">
        <v>2</v>
      </c>
      <c r="F4" s="241" t="s">
        <v>3</v>
      </c>
      <c r="G4" s="241" t="s">
        <v>4</v>
      </c>
      <c r="H4" s="241" t="s">
        <v>92</v>
      </c>
      <c r="I4" s="241" t="s">
        <v>93</v>
      </c>
      <c r="J4" s="241" t="s">
        <v>5</v>
      </c>
      <c r="K4" s="241" t="s">
        <v>47</v>
      </c>
      <c r="L4" s="482" t="s">
        <v>136</v>
      </c>
    </row>
    <row r="5" spans="2:12" x14ac:dyDescent="0.25">
      <c r="B5" s="265"/>
      <c r="C5" s="266"/>
      <c r="D5" s="266"/>
      <c r="E5" s="266"/>
      <c r="F5" s="266"/>
      <c r="G5" s="266"/>
      <c r="H5" s="266"/>
      <c r="I5" s="266"/>
      <c r="J5" s="266"/>
      <c r="K5" s="266" t="str">
        <f>IF(AND(J5&gt;=$C$46,J5&lt;=$D$46),"1º Trimestre",IF(AND(J5&gt;=$C$46,J5&lt;=$D$47),"2º Trimestre",IF(AND(J5&gt;=$C$48,J5&lt;=$D$48),"3º Trimestre",IF(AND(J5&gt;=$C$49,J5&lt;=$D$49),"4º Trimestre","-"))))</f>
        <v>-</v>
      </c>
      <c r="L5" s="436"/>
    </row>
    <row r="6" spans="2:12" x14ac:dyDescent="0.25">
      <c r="B6" s="265"/>
      <c r="C6" s="266"/>
      <c r="D6" s="266"/>
      <c r="E6" s="266"/>
      <c r="F6" s="266"/>
      <c r="G6" s="266"/>
      <c r="H6" s="266"/>
      <c r="I6" s="266"/>
      <c r="J6" s="266"/>
      <c r="K6" s="266" t="str">
        <f>IF(AND(J6&gt;=$C$46,J6&lt;=$D$46),"1º Trimestre",IF(AND(J6&gt;=$C$46,J6&lt;=$D$47),"2º Trimestre",IF(AND(J6&gt;=$C$48,J6&lt;=$D$48),"3º Trimestre",IF(AND(J6&gt;=$C$49,J6&lt;=$D$49),"4º Trimestre","-"))))</f>
        <v>-</v>
      </c>
      <c r="L6" s="436"/>
    </row>
    <row r="7" spans="2:12" x14ac:dyDescent="0.25">
      <c r="B7" s="265"/>
      <c r="C7" s="266"/>
      <c r="D7" s="266"/>
      <c r="E7" s="266"/>
      <c r="F7" s="266"/>
      <c r="G7" s="266"/>
      <c r="H7" s="266"/>
      <c r="I7" s="266"/>
      <c r="J7" s="266"/>
      <c r="K7" s="266" t="str">
        <f>IF(AND(J7&gt;=$C$46,J7&lt;=$D$46),"1º Trimestre",IF(AND(J7&gt;=$C$46,J7&lt;=$D$47),"2º Trimestre",IF(AND(J7&gt;=$C$48,J7&lt;=$D$48),"3º Trimestre",IF(AND(J7&gt;=$C$49,J7&lt;=$D$49),"4º Trimestre","-"))))</f>
        <v>-</v>
      </c>
      <c r="L7" s="436"/>
    </row>
    <row r="8" spans="2:12" x14ac:dyDescent="0.25">
      <c r="B8" s="265"/>
      <c r="C8" s="266"/>
      <c r="D8" s="266"/>
      <c r="E8" s="266"/>
      <c r="F8" s="266"/>
      <c r="G8" s="266"/>
      <c r="H8" s="266"/>
      <c r="I8" s="266"/>
      <c r="J8" s="266"/>
      <c r="K8" s="266" t="str">
        <f>IF(AND(J8&gt;=$C$46,J8&lt;=$D$46),"1º Trimestre",IF(AND(J8&gt;=$C$46,J8&lt;=$D$47),"2º Trimestre",IF(AND(J8&gt;=$C$48,J8&lt;=$D$48),"3º Trimestre",IF(AND(J8&gt;=$C$49,J8&lt;=$D$49),"4º Trimestre","-"))))</f>
        <v>-</v>
      </c>
      <c r="L8" s="436"/>
    </row>
    <row r="9" spans="2:12" ht="15.75" thickBot="1" x14ac:dyDescent="0.3">
      <c r="B9" s="298"/>
      <c r="C9" s="299"/>
      <c r="D9" s="299"/>
      <c r="E9" s="299"/>
      <c r="F9" s="299"/>
      <c r="G9" s="299"/>
      <c r="H9" s="299"/>
      <c r="I9" s="299"/>
      <c r="J9" s="299"/>
      <c r="K9" s="299" t="str">
        <f>IF(AND(J9&gt;=$C$46,J9&lt;=$D$46),"1º Trimestre",IF(AND(J9&gt;=$C$46,J9&lt;=$D$47),"2º Trimestre",IF(AND(J9&gt;=$C$48,J9&lt;=$D$48),"3º Trimestre",IF(AND(J9&gt;=$C$49,J9&lt;=$D$49),"4º Trimestre","-"))))</f>
        <v>-</v>
      </c>
      <c r="L9" s="70"/>
    </row>
    <row r="10" spans="2:12" ht="33.75" x14ac:dyDescent="0.25">
      <c r="B10" s="814" t="s">
        <v>105</v>
      </c>
      <c r="C10" s="815"/>
      <c r="D10" s="815"/>
      <c r="E10" s="815"/>
      <c r="F10" s="815"/>
      <c r="G10" s="815"/>
      <c r="H10" s="815"/>
      <c r="I10" s="815"/>
      <c r="J10" s="815"/>
      <c r="K10" s="815"/>
      <c r="L10" s="816"/>
    </row>
    <row r="11" spans="2:12" ht="45" x14ac:dyDescent="0.25">
      <c r="B11" s="242" t="s">
        <v>0</v>
      </c>
      <c r="C11" s="241" t="s">
        <v>94</v>
      </c>
      <c r="D11" s="241" t="s">
        <v>1</v>
      </c>
      <c r="E11" s="241" t="s">
        <v>2</v>
      </c>
      <c r="F11" s="241" t="s">
        <v>3</v>
      </c>
      <c r="G11" s="241" t="s">
        <v>4</v>
      </c>
      <c r="H11" s="241" t="s">
        <v>92</v>
      </c>
      <c r="I11" s="241" t="s">
        <v>93</v>
      </c>
      <c r="J11" s="241" t="s">
        <v>5</v>
      </c>
      <c r="K11" s="241" t="s">
        <v>47</v>
      </c>
      <c r="L11" s="482" t="s">
        <v>136</v>
      </c>
    </row>
    <row r="12" spans="2:12" ht="90" x14ac:dyDescent="0.25">
      <c r="B12" s="229" t="s">
        <v>116</v>
      </c>
      <c r="C12" s="230">
        <v>309082</v>
      </c>
      <c r="D12" s="230" t="s">
        <v>370</v>
      </c>
      <c r="E12" s="228">
        <v>3</v>
      </c>
      <c r="F12" s="230" t="s">
        <v>381</v>
      </c>
      <c r="G12" s="29">
        <v>404.79</v>
      </c>
      <c r="H12" s="29"/>
      <c r="I12" s="29">
        <v>5210</v>
      </c>
      <c r="J12" s="227">
        <v>45838</v>
      </c>
      <c r="K12" s="268">
        <v>2</v>
      </c>
      <c r="L12" s="239" t="s">
        <v>850</v>
      </c>
    </row>
    <row r="13" spans="2:12" ht="90" x14ac:dyDescent="0.25">
      <c r="B13" s="646" t="s">
        <v>116</v>
      </c>
      <c r="C13" s="645">
        <v>309082</v>
      </c>
      <c r="D13" s="645" t="s">
        <v>371</v>
      </c>
      <c r="E13" s="643">
        <v>25</v>
      </c>
      <c r="F13" s="645" t="s">
        <v>381</v>
      </c>
      <c r="G13" s="29">
        <v>20758</v>
      </c>
      <c r="H13" s="29"/>
      <c r="I13" s="29">
        <v>5207</v>
      </c>
      <c r="J13" s="644">
        <v>45838</v>
      </c>
      <c r="K13" s="268">
        <v>2</v>
      </c>
      <c r="L13" s="651" t="s">
        <v>850</v>
      </c>
    </row>
    <row r="14" spans="2:12" ht="90" x14ac:dyDescent="0.25">
      <c r="B14" s="646" t="s">
        <v>116</v>
      </c>
      <c r="C14" s="645">
        <v>309082</v>
      </c>
      <c r="D14" s="645" t="s">
        <v>375</v>
      </c>
      <c r="E14" s="643">
        <v>2</v>
      </c>
      <c r="F14" s="645" t="s">
        <v>381</v>
      </c>
      <c r="G14" s="29">
        <v>394.4</v>
      </c>
      <c r="H14" s="29"/>
      <c r="I14" s="29">
        <v>5212</v>
      </c>
      <c r="J14" s="644">
        <v>45838</v>
      </c>
      <c r="K14" s="268">
        <v>2</v>
      </c>
      <c r="L14" s="651" t="s">
        <v>850</v>
      </c>
    </row>
    <row r="15" spans="2:12" ht="90" x14ac:dyDescent="0.25">
      <c r="B15" s="646" t="s">
        <v>116</v>
      </c>
      <c r="C15" s="645">
        <v>309082</v>
      </c>
      <c r="D15" s="645" t="s">
        <v>708</v>
      </c>
      <c r="E15" s="643">
        <v>1</v>
      </c>
      <c r="F15" s="645" t="s">
        <v>381</v>
      </c>
      <c r="G15" s="29">
        <v>297.92</v>
      </c>
      <c r="H15" s="29"/>
      <c r="I15" s="29">
        <v>5225</v>
      </c>
      <c r="J15" s="644">
        <v>45838</v>
      </c>
      <c r="K15" s="268">
        <v>2</v>
      </c>
      <c r="L15" s="651" t="s">
        <v>850</v>
      </c>
    </row>
    <row r="16" spans="2:12" ht="90" x14ac:dyDescent="0.25">
      <c r="B16" s="646" t="s">
        <v>116</v>
      </c>
      <c r="C16" s="645">
        <v>309082</v>
      </c>
      <c r="D16" s="645" t="s">
        <v>709</v>
      </c>
      <c r="E16" s="643">
        <v>1</v>
      </c>
      <c r="F16" s="645" t="s">
        <v>381</v>
      </c>
      <c r="G16" s="29">
        <v>119.35</v>
      </c>
      <c r="H16" s="29"/>
      <c r="I16" s="29">
        <v>5210</v>
      </c>
      <c r="J16" s="644">
        <v>45838</v>
      </c>
      <c r="K16" s="268">
        <v>2</v>
      </c>
      <c r="L16" s="651" t="s">
        <v>850</v>
      </c>
    </row>
    <row r="17" spans="2:12" ht="90" x14ac:dyDescent="0.25">
      <c r="B17" s="646" t="s">
        <v>116</v>
      </c>
      <c r="C17" s="645">
        <v>309082</v>
      </c>
      <c r="D17" s="645" t="s">
        <v>712</v>
      </c>
      <c r="E17" s="643">
        <v>2</v>
      </c>
      <c r="F17" s="645" t="s">
        <v>381</v>
      </c>
      <c r="G17" s="29">
        <v>90</v>
      </c>
      <c r="H17" s="29"/>
      <c r="I17" s="29">
        <v>5210</v>
      </c>
      <c r="J17" s="644">
        <v>45838</v>
      </c>
      <c r="K17" s="268">
        <v>2</v>
      </c>
      <c r="L17" s="651" t="s">
        <v>850</v>
      </c>
    </row>
    <row r="18" spans="2:12" ht="90" x14ac:dyDescent="0.25">
      <c r="B18" s="646" t="s">
        <v>116</v>
      </c>
      <c r="C18" s="645">
        <v>309082</v>
      </c>
      <c r="D18" s="645" t="s">
        <v>379</v>
      </c>
      <c r="E18" s="643">
        <v>1</v>
      </c>
      <c r="F18" s="645" t="s">
        <v>381</v>
      </c>
      <c r="G18" s="29">
        <v>363.16</v>
      </c>
      <c r="H18" s="29"/>
      <c r="I18" s="29">
        <v>5210</v>
      </c>
      <c r="J18" s="644">
        <v>45838</v>
      </c>
      <c r="K18" s="268">
        <v>2</v>
      </c>
      <c r="L18" s="651" t="s">
        <v>850</v>
      </c>
    </row>
    <row r="19" spans="2:12" x14ac:dyDescent="0.25">
      <c r="B19" s="267"/>
      <c r="C19" s="268"/>
      <c r="D19" s="268"/>
      <c r="E19" s="268"/>
      <c r="F19" s="268"/>
      <c r="G19" s="268"/>
      <c r="H19" s="268"/>
      <c r="I19" s="268"/>
      <c r="J19" s="268"/>
      <c r="K19" s="268" t="str">
        <f>IF(AND(J19&gt;=$C$46,J19&lt;=$D$46),"1º Trimestre",IF(AND(J19&gt;=$C$46,J19&lt;=$D$47),"2º Trimestre",IF(AND(J19&gt;=$C$48,J19&lt;=$D$48),"3º Trimestre",IF(AND(J19&gt;=$C$49,J19&lt;=$D$49),"4º Trimestre","-"))))</f>
        <v>-</v>
      </c>
      <c r="L19" s="239"/>
    </row>
    <row r="20" spans="2:12" x14ac:dyDescent="0.25">
      <c r="B20" s="267"/>
      <c r="C20" s="268"/>
      <c r="D20" s="268"/>
      <c r="E20" s="268"/>
      <c r="F20" s="268"/>
      <c r="G20" s="268"/>
      <c r="H20" s="268"/>
      <c r="I20" s="268"/>
      <c r="J20" s="268"/>
      <c r="K20" s="268" t="str">
        <f>IF(AND(J20&gt;=$C$46,J20&lt;=$D$46),"1º Trimestre",IF(AND(J20&gt;=$C$46,J20&lt;=$D$47),"2º Trimestre",IF(AND(J20&gt;=$C$48,J20&lt;=$D$48),"3º Trimestre",IF(AND(J20&gt;=$C$49,J20&lt;=$D$49),"4º Trimestre","-"))))</f>
        <v>-</v>
      </c>
      <c r="L20" s="239"/>
    </row>
    <row r="21" spans="2:12" x14ac:dyDescent="0.25">
      <c r="B21" s="267"/>
      <c r="C21" s="268"/>
      <c r="D21" s="268"/>
      <c r="E21" s="268"/>
      <c r="F21" s="268"/>
      <c r="G21" s="268"/>
      <c r="H21" s="268"/>
      <c r="I21" s="268"/>
      <c r="J21" s="268"/>
      <c r="K21" s="268" t="str">
        <f>IF(AND(J21&gt;=$C$46,J21&lt;=$D$46),"1º Trimestre",IF(AND(J21&gt;=$C$46,J21&lt;=$D$47),"2º Trimestre",IF(AND(J21&gt;=$C$48,J21&lt;=$D$48),"3º Trimestre",IF(AND(J21&gt;=$C$49,J21&lt;=$D$49),"4º Trimestre","-"))))</f>
        <v>-</v>
      </c>
      <c r="L21" s="239"/>
    </row>
    <row r="22" spans="2:12" ht="15.75" thickBot="1" x14ac:dyDescent="0.3">
      <c r="B22" s="493"/>
      <c r="C22" s="494"/>
      <c r="D22" s="494"/>
      <c r="E22" s="494"/>
      <c r="F22" s="494"/>
      <c r="G22" s="494"/>
      <c r="H22" s="494"/>
      <c r="I22" s="494"/>
      <c r="J22" s="494"/>
      <c r="K22" s="494" t="str">
        <f>IF(AND(J22&gt;=$C$46,J22&lt;=$D$46),"1º Trimestre",IF(AND(J22&gt;=$C$46,J22&lt;=$D$47),"2º Trimestre",IF(AND(J22&gt;=$C$48,J22&lt;=$D$48),"3º Trimestre",IF(AND(J22&gt;=$C$49,J22&lt;=$D$49),"4º Trimestre","-"))))</f>
        <v>-</v>
      </c>
      <c r="L22" s="221"/>
    </row>
    <row r="23" spans="2:12" ht="33.75" x14ac:dyDescent="0.25">
      <c r="B23" s="824" t="s">
        <v>106</v>
      </c>
      <c r="C23" s="825"/>
      <c r="D23" s="825"/>
      <c r="E23" s="825"/>
      <c r="F23" s="825"/>
      <c r="G23" s="825"/>
      <c r="H23" s="825"/>
      <c r="I23" s="825"/>
      <c r="J23" s="825"/>
      <c r="K23" s="825"/>
      <c r="L23" s="826"/>
    </row>
    <row r="24" spans="2:12" ht="45" x14ac:dyDescent="0.25">
      <c r="B24" s="242" t="s">
        <v>0</v>
      </c>
      <c r="C24" s="241" t="s">
        <v>94</v>
      </c>
      <c r="D24" s="241" t="s">
        <v>1</v>
      </c>
      <c r="E24" s="241" t="s">
        <v>2</v>
      </c>
      <c r="F24" s="241" t="s">
        <v>3</v>
      </c>
      <c r="G24" s="241" t="s">
        <v>4</v>
      </c>
      <c r="H24" s="241" t="s">
        <v>92</v>
      </c>
      <c r="I24" s="241" t="s">
        <v>93</v>
      </c>
      <c r="J24" s="241" t="s">
        <v>5</v>
      </c>
      <c r="K24" s="241" t="s">
        <v>47</v>
      </c>
      <c r="L24" s="482" t="s">
        <v>136</v>
      </c>
    </row>
    <row r="25" spans="2:12" x14ac:dyDescent="0.25">
      <c r="B25" s="265"/>
      <c r="C25" s="266"/>
      <c r="D25" s="266"/>
      <c r="E25" s="266"/>
      <c r="F25" s="266"/>
      <c r="G25" s="266"/>
      <c r="H25" s="266"/>
      <c r="I25" s="266"/>
      <c r="J25" s="266"/>
      <c r="K25" s="266" t="str">
        <f>IF(AND(J25&gt;=$C$46,J25&lt;=$D$46),"1º Trimestre",IF(AND(J25&gt;=$C$46,J25&lt;=$D$47),"2º Trimestre",IF(AND(J25&gt;=$C$48,J25&lt;=$D$48),"3º Trimestre",IF(AND(J25&gt;=$C$49,J25&lt;=$D$49),"4º Trimestre","-"))))</f>
        <v>-</v>
      </c>
      <c r="L25" s="436"/>
    </row>
    <row r="26" spans="2:12" x14ac:dyDescent="0.25">
      <c r="B26" s="265"/>
      <c r="C26" s="266"/>
      <c r="D26" s="266"/>
      <c r="E26" s="266"/>
      <c r="F26" s="266"/>
      <c r="G26" s="266"/>
      <c r="H26" s="266"/>
      <c r="I26" s="266"/>
      <c r="J26" s="266"/>
      <c r="K26" s="266" t="str">
        <f>IF(AND(J26&gt;=$C$46,J26&lt;=$D$46),"1º Trimestre",IF(AND(J26&gt;=$C$46,J26&lt;=$D$47),"2º Trimestre",IF(AND(J26&gt;=$C$48,J26&lt;=$D$48),"3º Trimestre",IF(AND(J26&gt;=$C$49,J26&lt;=$D$49),"4º Trimestre","-"))))</f>
        <v>-</v>
      </c>
      <c r="L26" s="436"/>
    </row>
    <row r="27" spans="2:12" x14ac:dyDescent="0.25">
      <c r="B27" s="265"/>
      <c r="C27" s="266"/>
      <c r="D27" s="266"/>
      <c r="E27" s="266"/>
      <c r="F27" s="266"/>
      <c r="G27" s="266"/>
      <c r="H27" s="266"/>
      <c r="I27" s="266"/>
      <c r="J27" s="266"/>
      <c r="K27" s="266" t="str">
        <f>IF(AND(J27&gt;=$C$46,J27&lt;=$D$46),"1º Trimestre",IF(AND(J27&gt;=$C$46,J27&lt;=$D$47),"2º Trimestre",IF(AND(J27&gt;=$C$48,J27&lt;=$D$48),"3º Trimestre",IF(AND(J27&gt;=$C$49,J27&lt;=$D$49),"4º Trimestre","-"))))</f>
        <v>-</v>
      </c>
      <c r="L27" s="436"/>
    </row>
    <row r="28" spans="2:12" x14ac:dyDescent="0.25">
      <c r="B28" s="265"/>
      <c r="C28" s="266"/>
      <c r="D28" s="266"/>
      <c r="E28" s="266"/>
      <c r="F28" s="266"/>
      <c r="G28" s="266"/>
      <c r="H28" s="266"/>
      <c r="I28" s="266"/>
      <c r="J28" s="266"/>
      <c r="K28" s="266" t="str">
        <f>IF(AND(J28&gt;=$C$46,J28&lt;=$D$46),"1º Trimestre",IF(AND(J28&gt;=$C$46,J28&lt;=$D$47),"2º Trimestre",IF(AND(J28&gt;=$C$48,J28&lt;=$D$48),"3º Trimestre",IF(AND(J28&gt;=$C$49,J28&lt;=$D$49),"4º Trimestre","-"))))</f>
        <v>-</v>
      </c>
      <c r="L28" s="436"/>
    </row>
    <row r="29" spans="2:12" ht="15.75" thickBot="1" x14ac:dyDescent="0.3">
      <c r="B29" s="296"/>
      <c r="C29" s="297"/>
      <c r="D29" s="297"/>
      <c r="E29" s="297"/>
      <c r="F29" s="297"/>
      <c r="G29" s="297"/>
      <c r="H29" s="297"/>
      <c r="I29" s="297"/>
      <c r="J29" s="297"/>
      <c r="K29" s="297" t="str">
        <f>IF(AND(J29&gt;=$C$46,J29&lt;=$D$46),"1º Trimestre",IF(AND(J29&gt;=$C$46,J29&lt;=$D$47),"2º Trimestre",IF(AND(J29&gt;=$C$48,J29&lt;=$D$48),"3º Trimestre",IF(AND(J29&gt;=$C$49,J29&lt;=$D$49),"4º Trimestre","-"))))</f>
        <v>-</v>
      </c>
      <c r="L29" s="26"/>
    </row>
    <row r="30" spans="2:12" ht="33.75" x14ac:dyDescent="0.25">
      <c r="B30" s="814" t="s">
        <v>107</v>
      </c>
      <c r="C30" s="815"/>
      <c r="D30" s="815"/>
      <c r="E30" s="815"/>
      <c r="F30" s="815"/>
      <c r="G30" s="815"/>
      <c r="H30" s="815"/>
      <c r="I30" s="815"/>
      <c r="J30" s="815"/>
      <c r="K30" s="815"/>
      <c r="L30" s="816"/>
    </row>
    <row r="31" spans="2:12" ht="45" x14ac:dyDescent="0.25">
      <c r="B31" s="242" t="s">
        <v>0</v>
      </c>
      <c r="C31" s="241" t="s">
        <v>94</v>
      </c>
      <c r="D31" s="241" t="s">
        <v>1</v>
      </c>
      <c r="E31" s="241" t="s">
        <v>2</v>
      </c>
      <c r="F31" s="241" t="s">
        <v>3</v>
      </c>
      <c r="G31" s="241" t="s">
        <v>4</v>
      </c>
      <c r="H31" s="241" t="s">
        <v>92</v>
      </c>
      <c r="I31" s="241" t="s">
        <v>93</v>
      </c>
      <c r="J31" s="241" t="s">
        <v>5</v>
      </c>
      <c r="K31" s="241" t="s">
        <v>47</v>
      </c>
      <c r="L31" s="482" t="s">
        <v>136</v>
      </c>
    </row>
    <row r="32" spans="2:12" x14ac:dyDescent="0.25">
      <c r="B32" s="267"/>
      <c r="C32" s="268"/>
      <c r="D32" s="268"/>
      <c r="E32" s="268"/>
      <c r="F32" s="268"/>
      <c r="G32" s="268"/>
      <c r="H32" s="268"/>
      <c r="I32" s="268"/>
      <c r="J32" s="268"/>
      <c r="K32" s="268" t="str">
        <f>IF(AND(J32&gt;=$C$46,J32&lt;=$D$46),"1º Trimestre",IF(AND(J32&gt;=$C$46,J32&lt;=$D$47),"2º Trimestre",IF(AND(J32&gt;=$C$48,J32&lt;=$D$48),"3º Trimestre",IF(AND(J32&gt;=$C$49,J32&lt;=$D$49),"4º Trimestre","-"))))</f>
        <v>-</v>
      </c>
      <c r="L32" s="239"/>
    </row>
    <row r="33" spans="2:12" x14ac:dyDescent="0.25">
      <c r="B33" s="267"/>
      <c r="C33" s="268"/>
      <c r="D33" s="268"/>
      <c r="E33" s="268"/>
      <c r="F33" s="268"/>
      <c r="G33" s="268"/>
      <c r="H33" s="268"/>
      <c r="I33" s="268"/>
      <c r="J33" s="268"/>
      <c r="K33" s="268" t="str">
        <f>IF(AND(J33&gt;=$C$46,J33&lt;=$D$46),"1º Trimestre",IF(AND(J33&gt;=$C$46,J33&lt;=$D$47),"2º Trimestre",IF(AND(J33&gt;=$C$48,J33&lt;=$D$48),"3º Trimestre",IF(AND(J33&gt;=$C$49,J33&lt;=$D$49),"4º Trimestre","-"))))</f>
        <v>-</v>
      </c>
      <c r="L33" s="239"/>
    </row>
    <row r="34" spans="2:12" x14ac:dyDescent="0.25">
      <c r="B34" s="267"/>
      <c r="C34" s="268"/>
      <c r="D34" s="268"/>
      <c r="E34" s="268"/>
      <c r="F34" s="268"/>
      <c r="G34" s="268"/>
      <c r="H34" s="268"/>
      <c r="I34" s="268"/>
      <c r="J34" s="268"/>
      <c r="K34" s="268" t="str">
        <f>IF(AND(J34&gt;=$C$46,J34&lt;=$D$46),"1º Trimestre",IF(AND(J34&gt;=$C$46,J34&lt;=$D$47),"2º Trimestre",IF(AND(J34&gt;=$C$48,J34&lt;=$D$48),"3º Trimestre",IF(AND(J34&gt;=$C$49,J34&lt;=$D$49),"4º Trimestre","-"))))</f>
        <v>-</v>
      </c>
      <c r="L34" s="239"/>
    </row>
    <row r="35" spans="2:12" x14ac:dyDescent="0.25">
      <c r="B35" s="267"/>
      <c r="C35" s="268"/>
      <c r="D35" s="268"/>
      <c r="E35" s="268"/>
      <c r="F35" s="268"/>
      <c r="G35" s="268"/>
      <c r="H35" s="268"/>
      <c r="I35" s="268"/>
      <c r="J35" s="268"/>
      <c r="K35" s="268" t="str">
        <f>IF(AND(J35&gt;=$C$46,J35&lt;=$D$46),"1º Trimestre",IF(AND(J35&gt;=$C$46,J35&lt;=$D$47),"2º Trimestre",IF(AND(J35&gt;=$C$48,J35&lt;=$D$48),"3º Trimestre",IF(AND(J35&gt;=$C$49,J35&lt;=$D$49),"4º Trimestre","-"))))</f>
        <v>-</v>
      </c>
      <c r="L35" s="239"/>
    </row>
    <row r="36" spans="2:12" ht="15.75" thickBot="1" x14ac:dyDescent="0.3">
      <c r="B36" s="493"/>
      <c r="C36" s="494"/>
      <c r="D36" s="494"/>
      <c r="E36" s="494"/>
      <c r="F36" s="494"/>
      <c r="G36" s="494"/>
      <c r="H36" s="494"/>
      <c r="I36" s="494"/>
      <c r="J36" s="494"/>
      <c r="K36" s="494" t="str">
        <f>IF(AND(J36&gt;=$C$46,J36&lt;=$D$46),"1º Trimestre",IF(AND(J36&gt;=$C$46,J36&lt;=$D$47),"2º Trimestre",IF(AND(J36&gt;=$C$48,J36&lt;=$D$48),"3º Trimestre",IF(AND(J36&gt;=$C$49,J36&lt;=$D$49),"4º Trimestre","-"))))</f>
        <v>-</v>
      </c>
      <c r="L36" s="221"/>
    </row>
    <row r="37" spans="2:12" ht="33.75" x14ac:dyDescent="0.25">
      <c r="B37" s="814" t="s">
        <v>81</v>
      </c>
      <c r="C37" s="815"/>
      <c r="D37" s="815"/>
      <c r="E37" s="815"/>
      <c r="F37" s="815"/>
      <c r="G37" s="815"/>
      <c r="H37" s="815"/>
      <c r="I37" s="815"/>
      <c r="J37" s="815"/>
      <c r="K37" s="815"/>
      <c r="L37" s="816"/>
    </row>
    <row r="38" spans="2:12" ht="45" x14ac:dyDescent="0.25">
      <c r="B38" s="242" t="s">
        <v>0</v>
      </c>
      <c r="C38" s="241" t="s">
        <v>94</v>
      </c>
      <c r="D38" s="241" t="s">
        <v>1</v>
      </c>
      <c r="E38" s="241" t="s">
        <v>2</v>
      </c>
      <c r="F38" s="241" t="s">
        <v>3</v>
      </c>
      <c r="G38" s="241" t="s">
        <v>4</v>
      </c>
      <c r="H38" s="241" t="s">
        <v>92</v>
      </c>
      <c r="I38" s="241" t="s">
        <v>93</v>
      </c>
      <c r="J38" s="241" t="s">
        <v>5</v>
      </c>
      <c r="K38" s="241" t="s">
        <v>47</v>
      </c>
      <c r="L38" s="482" t="s">
        <v>136</v>
      </c>
    </row>
    <row r="39" spans="2:12" x14ac:dyDescent="0.25">
      <c r="B39" s="265"/>
      <c r="C39" s="266"/>
      <c r="D39" s="266"/>
      <c r="E39" s="266"/>
      <c r="F39" s="266"/>
      <c r="G39" s="266"/>
      <c r="H39" s="266"/>
      <c r="I39" s="266"/>
      <c r="J39" s="266"/>
      <c r="K39" s="266" t="str">
        <f>IF(AND(J39&gt;=$C$46,J39&lt;=$D$46),"1º Trimestre",IF(AND(J39&gt;=$C$46,J39&lt;=$D$47),"2º Trimestre",IF(AND(J39&gt;=$C$48,J39&lt;=$D$48),"3º Trimestre",IF(AND(J39&gt;=$C$49,J39&lt;=$D$49),"4º Trimestre","-"))))</f>
        <v>-</v>
      </c>
      <c r="L39" s="436"/>
    </row>
    <row r="40" spans="2:12" x14ac:dyDescent="0.25">
      <c r="B40" s="265"/>
      <c r="C40" s="266"/>
      <c r="D40" s="266"/>
      <c r="E40" s="266"/>
      <c r="F40" s="266"/>
      <c r="G40" s="266"/>
      <c r="H40" s="266"/>
      <c r="I40" s="266"/>
      <c r="J40" s="266"/>
      <c r="K40" s="266" t="str">
        <f>IF(AND(J40&gt;=$C$46,J40&lt;=$D$46),"1º Trimestre",IF(AND(J40&gt;=$C$46,J40&lt;=$D$47),"2º Trimestre",IF(AND(J40&gt;=$C$48,J40&lt;=$D$48),"3º Trimestre",IF(AND(J40&gt;=$C$49,J40&lt;=$D$49),"4º Trimestre","-"))))</f>
        <v>-</v>
      </c>
      <c r="L40" s="436"/>
    </row>
    <row r="41" spans="2:12" x14ac:dyDescent="0.25">
      <c r="B41" s="265"/>
      <c r="C41" s="266"/>
      <c r="D41" s="266"/>
      <c r="E41" s="266"/>
      <c r="F41" s="266"/>
      <c r="G41" s="266"/>
      <c r="H41" s="266"/>
      <c r="I41" s="266"/>
      <c r="J41" s="266"/>
      <c r="K41" s="266" t="str">
        <f>IF(AND(J41&gt;=$C$46,J41&lt;=$D$46),"1º Trimestre",IF(AND(J41&gt;=$C$46,J41&lt;=$D$47),"2º Trimestre",IF(AND(J41&gt;=$C$48,J41&lt;=$D$48),"3º Trimestre",IF(AND(J41&gt;=$C$49,J41&lt;=$D$49),"4º Trimestre","-"))))</f>
        <v>-</v>
      </c>
      <c r="L41" s="436"/>
    </row>
    <row r="42" spans="2:12" x14ac:dyDescent="0.25">
      <c r="B42" s="265"/>
      <c r="C42" s="266"/>
      <c r="D42" s="266"/>
      <c r="E42" s="266"/>
      <c r="F42" s="266"/>
      <c r="G42" s="266"/>
      <c r="H42" s="266"/>
      <c r="I42" s="266"/>
      <c r="J42" s="266"/>
      <c r="K42" s="266" t="str">
        <f>IF(AND(J42&gt;=$C$46,J42&lt;=$D$46),"1º Trimestre",IF(AND(J42&gt;=$C$46,J42&lt;=$D$47),"2º Trimestre",IF(AND(J42&gt;=$C$48,J42&lt;=$D$48),"3º Trimestre",IF(AND(J42&gt;=$C$49,J42&lt;=$D$49),"4º Trimestre","-"))))</f>
        <v>-</v>
      </c>
      <c r="L42" s="436"/>
    </row>
    <row r="43" spans="2:12" ht="15.75" thickBot="1" x14ac:dyDescent="0.3">
      <c r="B43" s="189"/>
      <c r="C43" s="192"/>
      <c r="D43" s="192"/>
      <c r="E43" s="190"/>
      <c r="F43" s="192"/>
      <c r="G43" s="191"/>
      <c r="H43" s="191"/>
      <c r="I43" s="191"/>
      <c r="J43" s="167"/>
      <c r="K43" s="190" t="str">
        <f>IF(AND(J43&gt;=$C$46,J43&lt;=$D$46),"1º Trimestre",IF(AND(J43&gt;=$C$46,J43&lt;=$D$47),"2º Trimestre",IF(AND(J43&gt;=$C$48,J43&lt;=$D$48),"3º Trimestre",IF(AND(J43&gt;=$C$49,J43&lt;=$D$49),"4º Trimestre","-"))))</f>
        <v>-</v>
      </c>
      <c r="L43" s="26"/>
    </row>
    <row r="44" spans="2:12" ht="19.5" thickBot="1" x14ac:dyDescent="0.3">
      <c r="G44" s="292">
        <f>SUM(G5:G43)</f>
        <v>22427.62</v>
      </c>
      <c r="H44" s="292">
        <f>SUM(H5:H43)</f>
        <v>0</v>
      </c>
      <c r="I44" s="92"/>
    </row>
    <row r="45" spans="2:12" ht="16.5" thickBot="1" x14ac:dyDescent="0.3">
      <c r="B45" s="86"/>
      <c r="C45" s="80" t="s">
        <v>45</v>
      </c>
      <c r="D45" s="81" t="s">
        <v>46</v>
      </c>
    </row>
    <row r="46" spans="2:12" ht="15.75" x14ac:dyDescent="0.25">
      <c r="B46" s="91" t="s">
        <v>41</v>
      </c>
      <c r="C46" s="82">
        <v>45292</v>
      </c>
      <c r="D46" s="79">
        <v>45382</v>
      </c>
    </row>
    <row r="47" spans="2:12" ht="15.75" x14ac:dyDescent="0.25">
      <c r="B47" s="88" t="s">
        <v>42</v>
      </c>
      <c r="C47" s="83">
        <v>45383</v>
      </c>
      <c r="D47" s="77">
        <v>45473</v>
      </c>
    </row>
    <row r="48" spans="2:12" ht="15.75" x14ac:dyDescent="0.25">
      <c r="B48" s="88" t="s">
        <v>43</v>
      </c>
      <c r="C48" s="83">
        <v>45474</v>
      </c>
      <c r="D48" s="77">
        <v>45565</v>
      </c>
    </row>
    <row r="49" spans="2:4" ht="16.5" thickBot="1" x14ac:dyDescent="0.3">
      <c r="B49" s="89" t="s">
        <v>44</v>
      </c>
      <c r="C49" s="84">
        <v>45566</v>
      </c>
      <c r="D49" s="78">
        <v>45657</v>
      </c>
    </row>
  </sheetData>
  <sheetProtection selectLockedCells="1"/>
  <mergeCells count="6">
    <mergeCell ref="B37:L37"/>
    <mergeCell ref="B2:L2"/>
    <mergeCell ref="B3:L3"/>
    <mergeCell ref="B10:L10"/>
    <mergeCell ref="B23:L23"/>
    <mergeCell ref="B30:L30"/>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5"/>
  <sheetViews>
    <sheetView showGridLines="0" zoomScale="80" zoomScaleNormal="80" workbookViewId="0">
      <selection activeCell="D37" sqref="D37"/>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8" width="25.7109375" style="5" customWidth="1"/>
    <col min="9" max="9" width="20.7109375" style="5" customWidth="1"/>
    <col min="10" max="10" width="25.7109375" style="5" customWidth="1"/>
    <col min="11" max="11" width="20.7109375" style="5" customWidth="1"/>
    <col min="12" max="12" width="13.7109375" style="5" customWidth="1"/>
    <col min="13" max="13" width="12.42578125" style="5" customWidth="1"/>
    <col min="14" max="14" width="11.28515625" style="5" customWidth="1"/>
    <col min="15" max="15" width="11.28515625" style="5" bestFit="1" customWidth="1"/>
    <col min="16" max="16384" width="9.140625" style="5"/>
  </cols>
  <sheetData>
    <row r="1" spans="2:13" ht="19.5" thickBot="1" x14ac:dyDescent="0.3">
      <c r="B1" s="405" t="s">
        <v>109</v>
      </c>
      <c r="C1" s="405" t="s">
        <v>110</v>
      </c>
    </row>
    <row r="2" spans="2:13" ht="34.5" thickBot="1" x14ac:dyDescent="0.3">
      <c r="B2" s="811" t="s">
        <v>7</v>
      </c>
      <c r="C2" s="812"/>
      <c r="D2" s="812"/>
      <c r="E2" s="812"/>
      <c r="F2" s="812"/>
      <c r="G2" s="812"/>
      <c r="H2" s="812"/>
      <c r="I2" s="812"/>
      <c r="J2" s="812"/>
      <c r="K2" s="812"/>
      <c r="L2" s="813"/>
    </row>
    <row r="3" spans="2:13" ht="33.75" x14ac:dyDescent="0.25">
      <c r="B3" s="814" t="s">
        <v>104</v>
      </c>
      <c r="C3" s="815"/>
      <c r="D3" s="815"/>
      <c r="E3" s="815"/>
      <c r="F3" s="815"/>
      <c r="G3" s="815"/>
      <c r="H3" s="815"/>
      <c r="I3" s="815"/>
      <c r="J3" s="815"/>
      <c r="K3" s="815"/>
      <c r="L3" s="816"/>
    </row>
    <row r="4" spans="2:13" ht="45" x14ac:dyDescent="0.25">
      <c r="B4" s="242" t="s">
        <v>0</v>
      </c>
      <c r="C4" s="241" t="s">
        <v>94</v>
      </c>
      <c r="D4" s="241" t="s">
        <v>1</v>
      </c>
      <c r="E4" s="241" t="s">
        <v>2</v>
      </c>
      <c r="F4" s="241" t="s">
        <v>3</v>
      </c>
      <c r="G4" s="241" t="s">
        <v>4</v>
      </c>
      <c r="H4" s="241" t="s">
        <v>92</v>
      </c>
      <c r="I4" s="241" t="s">
        <v>93</v>
      </c>
      <c r="J4" s="241" t="s">
        <v>5</v>
      </c>
      <c r="K4" s="241" t="s">
        <v>47</v>
      </c>
      <c r="L4" s="482" t="s">
        <v>136</v>
      </c>
    </row>
    <row r="5" spans="2:13" ht="30" x14ac:dyDescent="0.25">
      <c r="B5" s="196" t="s">
        <v>131</v>
      </c>
      <c r="C5" s="232">
        <v>282900</v>
      </c>
      <c r="D5" s="233" t="s">
        <v>593</v>
      </c>
      <c r="E5" s="232" t="s">
        <v>114</v>
      </c>
      <c r="F5" s="233" t="s">
        <v>594</v>
      </c>
      <c r="G5" s="34">
        <v>4150</v>
      </c>
      <c r="H5" s="34"/>
      <c r="I5" s="34">
        <v>3959</v>
      </c>
      <c r="J5" s="24">
        <v>45716</v>
      </c>
      <c r="K5" s="232">
        <v>1</v>
      </c>
      <c r="L5" s="436" t="s">
        <v>850</v>
      </c>
      <c r="M5" s="5" t="s">
        <v>850</v>
      </c>
    </row>
    <row r="6" spans="2:13" ht="75" x14ac:dyDescent="0.25">
      <c r="B6" s="196" t="s">
        <v>131</v>
      </c>
      <c r="C6" s="639">
        <v>282351</v>
      </c>
      <c r="D6" s="640" t="s">
        <v>585</v>
      </c>
      <c r="E6" s="639" t="s">
        <v>114</v>
      </c>
      <c r="F6" s="640" t="s">
        <v>586</v>
      </c>
      <c r="G6" s="654">
        <v>35000</v>
      </c>
      <c r="H6" s="654"/>
      <c r="I6" s="654">
        <v>3922</v>
      </c>
      <c r="J6" s="24">
        <v>45660</v>
      </c>
      <c r="K6" s="639">
        <v>1</v>
      </c>
      <c r="L6" s="653" t="s">
        <v>850</v>
      </c>
      <c r="M6" s="5" t="s">
        <v>850</v>
      </c>
    </row>
    <row r="7" spans="2:13" ht="30" x14ac:dyDescent="0.25">
      <c r="B7" s="196" t="s">
        <v>131</v>
      </c>
      <c r="C7" s="639">
        <v>289679</v>
      </c>
      <c r="D7" s="640" t="s">
        <v>599</v>
      </c>
      <c r="E7" s="639" t="s">
        <v>114</v>
      </c>
      <c r="F7" s="640" t="s">
        <v>600</v>
      </c>
      <c r="G7" s="654">
        <v>1600</v>
      </c>
      <c r="H7" s="654"/>
      <c r="I7" s="654">
        <v>4707</v>
      </c>
      <c r="J7" s="24">
        <v>45667</v>
      </c>
      <c r="K7" s="639">
        <v>1</v>
      </c>
      <c r="L7" s="653" t="s">
        <v>850</v>
      </c>
      <c r="M7" s="5" t="s">
        <v>850</v>
      </c>
    </row>
    <row r="8" spans="2:13" ht="60" x14ac:dyDescent="0.25">
      <c r="B8" s="196" t="s">
        <v>133</v>
      </c>
      <c r="C8" s="639">
        <v>296378</v>
      </c>
      <c r="D8" s="640" t="s">
        <v>244</v>
      </c>
      <c r="E8" s="639">
        <v>10000</v>
      </c>
      <c r="F8" s="640" t="s">
        <v>245</v>
      </c>
      <c r="G8" s="654">
        <v>1590.58</v>
      </c>
      <c r="H8" s="654"/>
      <c r="I8" s="654">
        <v>3931</v>
      </c>
      <c r="J8" s="24">
        <v>45688</v>
      </c>
      <c r="K8" s="639">
        <v>1</v>
      </c>
      <c r="L8" s="653" t="s">
        <v>850</v>
      </c>
      <c r="M8" s="5" t="s">
        <v>850</v>
      </c>
    </row>
    <row r="9" spans="2:13" ht="30" x14ac:dyDescent="0.25">
      <c r="B9" s="196" t="s">
        <v>553</v>
      </c>
      <c r="C9" s="639">
        <v>298370</v>
      </c>
      <c r="D9" s="640" t="s">
        <v>554</v>
      </c>
      <c r="E9" s="639">
        <v>24</v>
      </c>
      <c r="F9" s="640" t="s">
        <v>555</v>
      </c>
      <c r="G9" s="654">
        <v>700</v>
      </c>
      <c r="H9" s="654"/>
      <c r="I9" s="654">
        <v>3961</v>
      </c>
      <c r="J9" s="24">
        <v>45688</v>
      </c>
      <c r="K9" s="639">
        <v>1</v>
      </c>
      <c r="L9" s="653" t="s">
        <v>850</v>
      </c>
      <c r="M9" s="5" t="s">
        <v>850</v>
      </c>
    </row>
    <row r="10" spans="2:13" ht="90" x14ac:dyDescent="0.25">
      <c r="B10" s="196" t="s">
        <v>139</v>
      </c>
      <c r="C10" s="639">
        <v>288792</v>
      </c>
      <c r="D10" s="640" t="s">
        <v>231</v>
      </c>
      <c r="E10" s="639" t="s">
        <v>114</v>
      </c>
      <c r="F10" s="640" t="s">
        <v>232</v>
      </c>
      <c r="G10" s="654">
        <v>7980</v>
      </c>
      <c r="H10" s="654"/>
      <c r="I10" s="654">
        <v>3702</v>
      </c>
      <c r="J10" s="24">
        <v>45702</v>
      </c>
      <c r="K10" s="639">
        <v>1</v>
      </c>
      <c r="L10" s="653" t="s">
        <v>850</v>
      </c>
      <c r="M10" s="5" t="s">
        <v>850</v>
      </c>
    </row>
    <row r="11" spans="2:13" ht="45" x14ac:dyDescent="0.25">
      <c r="B11" s="196" t="s">
        <v>142</v>
      </c>
      <c r="C11" s="639">
        <v>296421</v>
      </c>
      <c r="D11" s="640" t="s">
        <v>739</v>
      </c>
      <c r="E11" s="639" t="s">
        <v>114</v>
      </c>
      <c r="F11" s="640" t="s">
        <v>740</v>
      </c>
      <c r="G11" s="654">
        <v>30000</v>
      </c>
      <c r="H11" s="654"/>
      <c r="I11" s="654">
        <v>3921</v>
      </c>
      <c r="J11" s="24">
        <v>45747</v>
      </c>
      <c r="K11" s="639">
        <v>1</v>
      </c>
      <c r="L11" s="653" t="s">
        <v>850</v>
      </c>
      <c r="M11" s="5" t="s">
        <v>850</v>
      </c>
    </row>
    <row r="12" spans="2:13" ht="45" x14ac:dyDescent="0.25">
      <c r="B12" s="196" t="s">
        <v>131</v>
      </c>
      <c r="C12" s="639">
        <v>282191</v>
      </c>
      <c r="D12" s="640" t="s">
        <v>582</v>
      </c>
      <c r="E12" s="639" t="s">
        <v>114</v>
      </c>
      <c r="F12" s="640" t="s">
        <v>144</v>
      </c>
      <c r="G12" s="654">
        <v>52700</v>
      </c>
      <c r="H12" s="654"/>
      <c r="I12" s="654">
        <v>3922</v>
      </c>
      <c r="J12" s="24">
        <v>45673</v>
      </c>
      <c r="K12" s="639">
        <v>1</v>
      </c>
      <c r="L12" s="653" t="s">
        <v>850</v>
      </c>
      <c r="M12" s="5" t="s">
        <v>850</v>
      </c>
    </row>
    <row r="13" spans="2:13" ht="45" x14ac:dyDescent="0.25">
      <c r="B13" s="196" t="s">
        <v>125</v>
      </c>
      <c r="C13" s="639">
        <v>293856</v>
      </c>
      <c r="D13" s="640" t="s">
        <v>473</v>
      </c>
      <c r="E13" s="639" t="s">
        <v>114</v>
      </c>
      <c r="F13" s="640" t="s">
        <v>474</v>
      </c>
      <c r="G13" s="654">
        <v>1163.48</v>
      </c>
      <c r="H13" s="654"/>
      <c r="I13" s="654">
        <v>3910</v>
      </c>
      <c r="J13" s="24">
        <v>45687</v>
      </c>
      <c r="K13" s="639">
        <v>1</v>
      </c>
      <c r="L13" s="653" t="s">
        <v>850</v>
      </c>
      <c r="M13" s="5" t="s">
        <v>850</v>
      </c>
    </row>
    <row r="14" spans="2:13" ht="30" x14ac:dyDescent="0.25">
      <c r="B14" s="196" t="s">
        <v>133</v>
      </c>
      <c r="C14" s="639">
        <v>290570</v>
      </c>
      <c r="D14" s="640" t="s">
        <v>228</v>
      </c>
      <c r="E14" s="639" t="s">
        <v>114</v>
      </c>
      <c r="F14" s="640" t="s">
        <v>229</v>
      </c>
      <c r="G14" s="654">
        <v>588875.42000000004</v>
      </c>
      <c r="H14" s="654"/>
      <c r="I14" s="654">
        <v>3919</v>
      </c>
      <c r="J14" s="24">
        <v>45688</v>
      </c>
      <c r="K14" s="639">
        <v>1</v>
      </c>
      <c r="L14" s="653" t="s">
        <v>850</v>
      </c>
      <c r="M14" s="5" t="s">
        <v>850</v>
      </c>
    </row>
    <row r="15" spans="2:13" ht="105" x14ac:dyDescent="0.25">
      <c r="B15" s="196" t="s">
        <v>133</v>
      </c>
      <c r="C15" s="639">
        <v>290575</v>
      </c>
      <c r="D15" s="640" t="s">
        <v>154</v>
      </c>
      <c r="E15" s="639" t="s">
        <v>114</v>
      </c>
      <c r="F15" s="640" t="s">
        <v>230</v>
      </c>
      <c r="G15" s="654">
        <v>269548.2</v>
      </c>
      <c r="H15" s="654"/>
      <c r="I15" s="654">
        <v>3921</v>
      </c>
      <c r="J15" s="24">
        <v>45688</v>
      </c>
      <c r="K15" s="639">
        <v>1</v>
      </c>
      <c r="L15" s="653" t="s">
        <v>850</v>
      </c>
      <c r="M15" s="5" t="s">
        <v>850</v>
      </c>
    </row>
    <row r="16" spans="2:13" ht="165" x14ac:dyDescent="0.25">
      <c r="B16" s="196" t="s">
        <v>133</v>
      </c>
      <c r="C16" s="639">
        <v>296141</v>
      </c>
      <c r="D16" s="640" t="s">
        <v>242</v>
      </c>
      <c r="E16" s="639" t="s">
        <v>114</v>
      </c>
      <c r="F16" s="640" t="s">
        <v>243</v>
      </c>
      <c r="G16" s="654">
        <v>392140.56</v>
      </c>
      <c r="H16" s="654"/>
      <c r="I16" s="654">
        <v>3919</v>
      </c>
      <c r="J16" s="24">
        <v>45688</v>
      </c>
      <c r="K16" s="639">
        <v>1</v>
      </c>
      <c r="L16" s="653" t="s">
        <v>850</v>
      </c>
      <c r="M16" s="5" t="s">
        <v>850</v>
      </c>
    </row>
    <row r="17" spans="2:13" ht="60" x14ac:dyDescent="0.25">
      <c r="B17" s="196" t="s">
        <v>745</v>
      </c>
      <c r="C17" s="639">
        <v>305095</v>
      </c>
      <c r="D17" s="640" t="s">
        <v>748</v>
      </c>
      <c r="E17" s="639" t="s">
        <v>114</v>
      </c>
      <c r="F17" s="640" t="s">
        <v>749</v>
      </c>
      <c r="G17" s="654">
        <v>898000</v>
      </c>
      <c r="H17" s="654"/>
      <c r="I17" s="654">
        <v>3922</v>
      </c>
      <c r="J17" s="24">
        <v>45739</v>
      </c>
      <c r="K17" s="639">
        <v>1</v>
      </c>
      <c r="L17" s="653" t="s">
        <v>850</v>
      </c>
      <c r="M17" s="5" t="s">
        <v>850</v>
      </c>
    </row>
    <row r="18" spans="2:13" ht="60" x14ac:dyDescent="0.25">
      <c r="B18" s="196" t="s">
        <v>139</v>
      </c>
      <c r="C18" s="639">
        <v>288788</v>
      </c>
      <c r="D18" s="640" t="s">
        <v>233</v>
      </c>
      <c r="E18" s="639" t="s">
        <v>114</v>
      </c>
      <c r="F18" s="640" t="s">
        <v>234</v>
      </c>
      <c r="G18" s="654">
        <v>187500</v>
      </c>
      <c r="H18" s="654"/>
      <c r="I18" s="654">
        <v>3943</v>
      </c>
      <c r="J18" s="24">
        <v>45746</v>
      </c>
      <c r="K18" s="639">
        <v>1</v>
      </c>
      <c r="L18" s="653" t="s">
        <v>850</v>
      </c>
      <c r="M18" s="5" t="s">
        <v>850</v>
      </c>
    </row>
    <row r="19" spans="2:13" x14ac:dyDescent="0.25">
      <c r="B19" s="196"/>
      <c r="C19" s="232"/>
      <c r="D19" s="233"/>
      <c r="E19" s="232"/>
      <c r="F19" s="233"/>
      <c r="G19" s="34"/>
      <c r="H19" s="34"/>
      <c r="I19" s="34"/>
      <c r="J19" s="24"/>
      <c r="K19" s="232"/>
      <c r="L19" s="436"/>
    </row>
    <row r="20" spans="2:13" x14ac:dyDescent="0.25">
      <c r="B20" s="196"/>
      <c r="C20" s="232"/>
      <c r="D20" s="233"/>
      <c r="E20" s="232"/>
      <c r="F20" s="233"/>
      <c r="G20" s="34"/>
      <c r="H20" s="34"/>
      <c r="I20" s="34"/>
      <c r="J20" s="24"/>
      <c r="K20" s="232"/>
      <c r="L20" s="436"/>
    </row>
    <row r="21" spans="2:13" x14ac:dyDescent="0.25">
      <c r="B21" s="196"/>
      <c r="C21" s="232"/>
      <c r="D21" s="233"/>
      <c r="E21" s="232"/>
      <c r="F21" s="233"/>
      <c r="G21" s="34"/>
      <c r="H21" s="34"/>
      <c r="I21" s="34"/>
      <c r="J21" s="24"/>
      <c r="K21" s="232"/>
      <c r="L21" s="436"/>
    </row>
    <row r="22" spans="2:13" x14ac:dyDescent="0.25">
      <c r="B22" s="196"/>
      <c r="C22" s="232"/>
      <c r="D22" s="233"/>
      <c r="E22" s="232"/>
      <c r="F22" s="233"/>
      <c r="G22" s="34"/>
      <c r="H22" s="34"/>
      <c r="I22" s="34"/>
      <c r="J22" s="234"/>
      <c r="K22" s="232"/>
      <c r="L22" s="436"/>
    </row>
    <row r="23" spans="2:13" x14ac:dyDescent="0.25">
      <c r="B23" s="196"/>
      <c r="C23" s="232"/>
      <c r="D23" s="233"/>
      <c r="E23" s="232"/>
      <c r="F23" s="233"/>
      <c r="G23" s="34"/>
      <c r="H23" s="34"/>
      <c r="I23" s="34"/>
      <c r="J23" s="24"/>
      <c r="K23" s="232"/>
      <c r="L23" s="436"/>
    </row>
    <row r="24" spans="2:13" x14ac:dyDescent="0.25">
      <c r="B24" s="196"/>
      <c r="C24" s="232"/>
      <c r="D24" s="233"/>
      <c r="E24" s="232"/>
      <c r="F24" s="233"/>
      <c r="G24" s="34"/>
      <c r="H24" s="34"/>
      <c r="I24" s="34"/>
      <c r="J24" s="24"/>
      <c r="K24" s="232"/>
      <c r="L24" s="436"/>
    </row>
    <row r="25" spans="2:13" ht="15.75" thickBot="1" x14ac:dyDescent="0.3">
      <c r="B25" s="231"/>
      <c r="C25" s="437"/>
      <c r="D25" s="438"/>
      <c r="E25" s="437"/>
      <c r="F25" s="438"/>
      <c r="G25" s="205"/>
      <c r="H25" s="205"/>
      <c r="I25" s="205"/>
      <c r="J25" s="204"/>
      <c r="K25" s="437"/>
      <c r="L25" s="70"/>
    </row>
    <row r="26" spans="2:13" ht="33.75" x14ac:dyDescent="0.25">
      <c r="B26" s="814" t="s">
        <v>105</v>
      </c>
      <c r="C26" s="815"/>
      <c r="D26" s="815"/>
      <c r="E26" s="815"/>
      <c r="F26" s="815"/>
      <c r="G26" s="815"/>
      <c r="H26" s="815"/>
      <c r="I26" s="815"/>
      <c r="J26" s="815"/>
      <c r="K26" s="815"/>
      <c r="L26" s="816"/>
    </row>
    <row r="27" spans="2:13" ht="45" x14ac:dyDescent="0.25">
      <c r="B27" s="242" t="s">
        <v>0</v>
      </c>
      <c r="C27" s="241" t="s">
        <v>94</v>
      </c>
      <c r="D27" s="241" t="s">
        <v>1</v>
      </c>
      <c r="E27" s="241" t="s">
        <v>2</v>
      </c>
      <c r="F27" s="241" t="s">
        <v>3</v>
      </c>
      <c r="G27" s="241" t="s">
        <v>4</v>
      </c>
      <c r="H27" s="241" t="s">
        <v>92</v>
      </c>
      <c r="I27" s="241" t="s">
        <v>93</v>
      </c>
      <c r="J27" s="241" t="s">
        <v>5</v>
      </c>
      <c r="K27" s="241" t="s">
        <v>47</v>
      </c>
      <c r="L27" s="482" t="s">
        <v>136</v>
      </c>
    </row>
    <row r="28" spans="2:13" ht="30" x14ac:dyDescent="0.25">
      <c r="B28" s="715" t="s">
        <v>131</v>
      </c>
      <c r="C28" s="228">
        <v>282889</v>
      </c>
      <c r="D28" s="288" t="s">
        <v>591</v>
      </c>
      <c r="E28" s="228" t="s">
        <v>114</v>
      </c>
      <c r="F28" s="11" t="s">
        <v>587</v>
      </c>
      <c r="G28" s="120">
        <v>15200</v>
      </c>
      <c r="H28" s="120"/>
      <c r="I28" s="120">
        <v>3999</v>
      </c>
      <c r="J28" s="227">
        <v>45823</v>
      </c>
      <c r="K28" s="228">
        <v>2</v>
      </c>
      <c r="L28" s="239" t="s">
        <v>850</v>
      </c>
      <c r="M28" s="5" t="s">
        <v>850</v>
      </c>
    </row>
    <row r="29" spans="2:13" ht="45" x14ac:dyDescent="0.25">
      <c r="B29" s="229" t="s">
        <v>131</v>
      </c>
      <c r="C29" s="228">
        <v>282897</v>
      </c>
      <c r="D29" s="11" t="s">
        <v>592</v>
      </c>
      <c r="E29" s="228" t="s">
        <v>114</v>
      </c>
      <c r="F29" s="16" t="s">
        <v>588</v>
      </c>
      <c r="G29" s="120">
        <v>45000</v>
      </c>
      <c r="H29" s="120"/>
      <c r="I29" s="120">
        <v>3999</v>
      </c>
      <c r="J29" s="13">
        <v>45838</v>
      </c>
      <c r="K29" s="228">
        <v>2</v>
      </c>
      <c r="L29" s="239" t="s">
        <v>850</v>
      </c>
      <c r="M29" s="5" t="s">
        <v>850</v>
      </c>
    </row>
    <row r="30" spans="2:13" ht="60" x14ac:dyDescent="0.25">
      <c r="B30" s="229" t="s">
        <v>745</v>
      </c>
      <c r="C30" s="228">
        <v>296093</v>
      </c>
      <c r="D30" s="11" t="s">
        <v>770</v>
      </c>
      <c r="E30" s="228" t="s">
        <v>114</v>
      </c>
      <c r="F30" s="11" t="s">
        <v>771</v>
      </c>
      <c r="G30" s="120">
        <v>4250</v>
      </c>
      <c r="H30" s="120"/>
      <c r="I30" s="120">
        <v>3922</v>
      </c>
      <c r="J30" s="13">
        <v>45838</v>
      </c>
      <c r="K30" s="228">
        <v>2</v>
      </c>
      <c r="L30" s="239" t="s">
        <v>850</v>
      </c>
      <c r="M30" s="5" t="s">
        <v>850</v>
      </c>
    </row>
    <row r="31" spans="2:13" ht="30" x14ac:dyDescent="0.25">
      <c r="B31" s="229" t="s">
        <v>745</v>
      </c>
      <c r="C31" s="228">
        <v>285466</v>
      </c>
      <c r="D31" s="11" t="s">
        <v>750</v>
      </c>
      <c r="E31" s="228" t="s">
        <v>114</v>
      </c>
      <c r="F31" s="10" t="s">
        <v>751</v>
      </c>
      <c r="G31" s="120">
        <v>3900</v>
      </c>
      <c r="H31" s="120"/>
      <c r="I31" s="120">
        <v>3961</v>
      </c>
      <c r="J31" s="13">
        <v>45777</v>
      </c>
      <c r="K31" s="228">
        <v>2</v>
      </c>
      <c r="L31" s="239" t="s">
        <v>850</v>
      </c>
      <c r="M31" s="5" t="s">
        <v>850</v>
      </c>
    </row>
    <row r="32" spans="2:13" ht="90" x14ac:dyDescent="0.25">
      <c r="B32" s="229" t="s">
        <v>143</v>
      </c>
      <c r="C32" s="228">
        <v>285514</v>
      </c>
      <c r="D32" s="11" t="s">
        <v>544</v>
      </c>
      <c r="E32" s="228" t="s">
        <v>114</v>
      </c>
      <c r="F32" s="11" t="s">
        <v>545</v>
      </c>
      <c r="G32" s="120">
        <v>135584.17000000001</v>
      </c>
      <c r="H32" s="120"/>
      <c r="I32" s="120">
        <v>3999</v>
      </c>
      <c r="J32" s="13">
        <v>45829</v>
      </c>
      <c r="K32" s="228">
        <v>2</v>
      </c>
      <c r="L32" s="239" t="s">
        <v>850</v>
      </c>
      <c r="M32" s="5" t="s">
        <v>850</v>
      </c>
    </row>
    <row r="33" spans="2:13" ht="30" x14ac:dyDescent="0.25">
      <c r="B33" s="715" t="s">
        <v>142</v>
      </c>
      <c r="C33" s="643">
        <v>319180</v>
      </c>
      <c r="D33" s="288" t="s">
        <v>145</v>
      </c>
      <c r="E33" s="228" t="s">
        <v>114</v>
      </c>
      <c r="F33" s="11" t="s">
        <v>736</v>
      </c>
      <c r="G33" s="120">
        <v>450000</v>
      </c>
      <c r="H33" s="120"/>
      <c r="I33" s="120">
        <v>3924</v>
      </c>
      <c r="J33" s="227">
        <v>45838</v>
      </c>
      <c r="K33" s="228">
        <v>2</v>
      </c>
      <c r="L33" s="239" t="s">
        <v>850</v>
      </c>
      <c r="M33" s="5" t="s">
        <v>850</v>
      </c>
    </row>
    <row r="34" spans="2:13" ht="255" x14ac:dyDescent="0.25">
      <c r="B34" s="229" t="s">
        <v>116</v>
      </c>
      <c r="C34" s="228">
        <v>290167</v>
      </c>
      <c r="D34" s="10" t="s">
        <v>713</v>
      </c>
      <c r="E34" s="228" t="s">
        <v>114</v>
      </c>
      <c r="F34" s="11" t="s">
        <v>714</v>
      </c>
      <c r="G34" s="199">
        <v>468084.64</v>
      </c>
      <c r="H34" s="199"/>
      <c r="I34" s="120">
        <v>3919</v>
      </c>
      <c r="J34" s="13">
        <v>46483</v>
      </c>
      <c r="K34" s="228">
        <v>2</v>
      </c>
      <c r="L34" s="239" t="s">
        <v>850</v>
      </c>
      <c r="M34" s="5" t="s">
        <v>850</v>
      </c>
    </row>
    <row r="35" spans="2:13" ht="30" x14ac:dyDescent="0.25">
      <c r="B35" s="229" t="s">
        <v>151</v>
      </c>
      <c r="C35" s="228">
        <v>297380</v>
      </c>
      <c r="D35" s="12" t="s">
        <v>152</v>
      </c>
      <c r="E35" s="228" t="s">
        <v>114</v>
      </c>
      <c r="F35" s="11" t="s">
        <v>241</v>
      </c>
      <c r="G35" s="199">
        <v>268304.81</v>
      </c>
      <c r="H35" s="199"/>
      <c r="I35" s="120">
        <v>3915</v>
      </c>
      <c r="J35" s="13">
        <v>45773</v>
      </c>
      <c r="K35" s="228">
        <v>2</v>
      </c>
      <c r="L35" s="239" t="s">
        <v>850</v>
      </c>
      <c r="M35" s="5" t="s">
        <v>850</v>
      </c>
    </row>
    <row r="36" spans="2:13" ht="45" x14ac:dyDescent="0.25">
      <c r="B36" s="229" t="s">
        <v>139</v>
      </c>
      <c r="C36" s="228">
        <v>297500</v>
      </c>
      <c r="D36" s="11" t="s">
        <v>576</v>
      </c>
      <c r="E36" s="228" t="s">
        <v>114</v>
      </c>
      <c r="F36" s="11" t="s">
        <v>577</v>
      </c>
      <c r="G36" s="120">
        <v>15840</v>
      </c>
      <c r="H36" s="120"/>
      <c r="I36" s="120">
        <v>3987</v>
      </c>
      <c r="J36" s="227">
        <v>45776</v>
      </c>
      <c r="K36" s="228">
        <v>2</v>
      </c>
      <c r="L36" s="239" t="s">
        <v>850</v>
      </c>
      <c r="M36" s="5" t="s">
        <v>850</v>
      </c>
    </row>
    <row r="37" spans="2:13" ht="180" x14ac:dyDescent="0.25">
      <c r="B37" s="229" t="s">
        <v>130</v>
      </c>
      <c r="C37" s="228">
        <v>284430</v>
      </c>
      <c r="D37" s="11" t="s">
        <v>150</v>
      </c>
      <c r="E37" s="228" t="s">
        <v>114</v>
      </c>
      <c r="F37" s="11" t="s">
        <v>537</v>
      </c>
      <c r="G37" s="120">
        <v>17000</v>
      </c>
      <c r="H37" s="120"/>
      <c r="I37" s="199">
        <v>3968</v>
      </c>
      <c r="J37" s="13">
        <v>45777</v>
      </c>
      <c r="K37" s="228">
        <v>2</v>
      </c>
      <c r="L37" s="239" t="s">
        <v>850</v>
      </c>
      <c r="M37" s="5" t="s">
        <v>850</v>
      </c>
    </row>
    <row r="38" spans="2:13" ht="60" x14ac:dyDescent="0.25">
      <c r="B38" s="229" t="s">
        <v>131</v>
      </c>
      <c r="C38" s="228">
        <v>283665</v>
      </c>
      <c r="D38" s="11" t="s">
        <v>589</v>
      </c>
      <c r="E38" s="228" t="s">
        <v>114</v>
      </c>
      <c r="F38" s="16" t="s">
        <v>590</v>
      </c>
      <c r="G38" s="120">
        <v>12243</v>
      </c>
      <c r="H38" s="120"/>
      <c r="I38" s="199">
        <v>3999</v>
      </c>
      <c r="J38" s="13">
        <v>45777</v>
      </c>
      <c r="K38" s="228">
        <v>2</v>
      </c>
      <c r="L38" s="239" t="s">
        <v>850</v>
      </c>
      <c r="M38" s="5" t="s">
        <v>850</v>
      </c>
    </row>
    <row r="39" spans="2:13" ht="90" x14ac:dyDescent="0.25">
      <c r="B39" s="515" t="s">
        <v>142</v>
      </c>
      <c r="C39" s="518">
        <v>295237</v>
      </c>
      <c r="D39" s="112" t="s">
        <v>734</v>
      </c>
      <c r="E39" s="518" t="s">
        <v>114</v>
      </c>
      <c r="F39" s="112" t="s">
        <v>735</v>
      </c>
      <c r="G39" s="517">
        <v>100000</v>
      </c>
      <c r="H39" s="517"/>
      <c r="I39" s="516">
        <v>4004</v>
      </c>
      <c r="J39" s="519">
        <v>45778</v>
      </c>
      <c r="K39" s="228">
        <v>2</v>
      </c>
      <c r="L39" s="239" t="s">
        <v>850</v>
      </c>
      <c r="M39" s="5" t="s">
        <v>850</v>
      </c>
    </row>
    <row r="40" spans="2:13" x14ac:dyDescent="0.25">
      <c r="B40" s="229"/>
      <c r="C40" s="228"/>
      <c r="D40" s="230"/>
      <c r="E40" s="228"/>
      <c r="F40" s="230"/>
      <c r="G40" s="120"/>
      <c r="H40" s="120"/>
      <c r="I40" s="120"/>
      <c r="J40" s="13"/>
      <c r="K40" s="228" t="str">
        <f>IF(AND(J40&gt;=$C$82,J40&lt;=$D$82),"1º Trimestre",IF(AND(J40&gt;=$C$83,J40&lt;=$D$83),"2º Trimestre",IF(AND(J40&gt;=$C$84,J40&lt;=$D$84),"3º Trimestre",IF(AND(J40&gt;=$C$85,J40&lt;=$D$85),"4º Trimestre","-"))))</f>
        <v>-</v>
      </c>
      <c r="L40" s="239"/>
    </row>
    <row r="41" spans="2:13" x14ac:dyDescent="0.25">
      <c r="B41" s="229"/>
      <c r="C41" s="228"/>
      <c r="D41" s="230"/>
      <c r="E41" s="228"/>
      <c r="F41" s="230"/>
      <c r="G41" s="120"/>
      <c r="H41" s="120"/>
      <c r="I41" s="120"/>
      <c r="J41" s="13"/>
      <c r="K41" s="228" t="str">
        <f>IF(AND(J41&gt;=$C$82,J41&lt;=$D$82),"1º Trimestre",IF(AND(J41&gt;=$C$83,J41&lt;=$D$83),"2º Trimestre",IF(AND(J41&gt;=$C$84,J41&lt;=$D$84),"3º Trimestre",IF(AND(J41&gt;=$C$85,J41&lt;=$D$85),"4º Trimestre","-"))))</f>
        <v>-</v>
      </c>
      <c r="L41" s="239"/>
    </row>
    <row r="42" spans="2:13" ht="15.75" thickBot="1" x14ac:dyDescent="0.3">
      <c r="B42" s="445"/>
      <c r="C42" s="111"/>
      <c r="D42" s="444"/>
      <c r="E42" s="111"/>
      <c r="F42" s="444"/>
      <c r="G42" s="206"/>
      <c r="H42" s="206"/>
      <c r="I42" s="206"/>
      <c r="J42" s="443"/>
      <c r="K42" s="111" t="str">
        <f>IF(AND(J42&gt;=$C$82,J42&lt;=$D$82),"1º Trimestre",IF(AND(J42&gt;=$C$83,J42&lt;=$D$83),"2º Trimestre",IF(AND(J42&gt;=$C$84,J42&lt;=$D$84),"3º Trimestre",IF(AND(J42&gt;=$C$85,J42&lt;=$D$85),"4º Trimestre","-"))))</f>
        <v>-</v>
      </c>
      <c r="L42" s="284"/>
    </row>
    <row r="43" spans="2:13" ht="33.75" x14ac:dyDescent="0.25">
      <c r="B43" s="814" t="s">
        <v>106</v>
      </c>
      <c r="C43" s="815"/>
      <c r="D43" s="815"/>
      <c r="E43" s="815"/>
      <c r="F43" s="815"/>
      <c r="G43" s="815"/>
      <c r="H43" s="815"/>
      <c r="I43" s="815"/>
      <c r="J43" s="815"/>
      <c r="K43" s="815"/>
      <c r="L43" s="816"/>
    </row>
    <row r="44" spans="2:13" ht="45" x14ac:dyDescent="0.25">
      <c r="B44" s="242" t="s">
        <v>0</v>
      </c>
      <c r="C44" s="241" t="s">
        <v>94</v>
      </c>
      <c r="D44" s="241" t="s">
        <v>1</v>
      </c>
      <c r="E44" s="241" t="s">
        <v>2</v>
      </c>
      <c r="F44" s="241" t="s">
        <v>3</v>
      </c>
      <c r="G44" s="241" t="s">
        <v>4</v>
      </c>
      <c r="H44" s="241" t="s">
        <v>92</v>
      </c>
      <c r="I44" s="241" t="s">
        <v>93</v>
      </c>
      <c r="J44" s="241" t="s">
        <v>5</v>
      </c>
      <c r="K44" s="241" t="s">
        <v>47</v>
      </c>
      <c r="L44" s="482" t="s">
        <v>136</v>
      </c>
    </row>
    <row r="45" spans="2:13" ht="30" x14ac:dyDescent="0.25">
      <c r="B45" s="196" t="s">
        <v>131</v>
      </c>
      <c r="C45" s="232">
        <v>290409</v>
      </c>
      <c r="D45" s="27" t="s">
        <v>603</v>
      </c>
      <c r="E45" s="232">
        <v>150</v>
      </c>
      <c r="F45" s="131" t="s">
        <v>604</v>
      </c>
      <c r="G45" s="34">
        <v>6500</v>
      </c>
      <c r="H45" s="34"/>
      <c r="I45" s="266">
        <v>3019</v>
      </c>
      <c r="J45" s="24">
        <v>45868</v>
      </c>
      <c r="K45" s="275">
        <v>3</v>
      </c>
      <c r="L45" s="436" t="s">
        <v>850</v>
      </c>
    </row>
    <row r="46" spans="2:13" ht="195" x14ac:dyDescent="0.25">
      <c r="B46" s="196" t="s">
        <v>132</v>
      </c>
      <c r="C46" s="232">
        <v>288507</v>
      </c>
      <c r="D46" s="131" t="s">
        <v>549</v>
      </c>
      <c r="E46" s="232">
        <v>30</v>
      </c>
      <c r="F46" s="27" t="s">
        <v>550</v>
      </c>
      <c r="G46" s="34">
        <v>7800</v>
      </c>
      <c r="H46" s="34"/>
      <c r="I46" s="266">
        <v>3001</v>
      </c>
      <c r="J46" s="24">
        <v>45884</v>
      </c>
      <c r="K46" s="275">
        <v>3</v>
      </c>
      <c r="L46" s="436" t="s">
        <v>850</v>
      </c>
    </row>
    <row r="47" spans="2:13" ht="225" x14ac:dyDescent="0.25">
      <c r="B47" s="196" t="s">
        <v>131</v>
      </c>
      <c r="C47" s="232">
        <v>285385</v>
      </c>
      <c r="D47" s="131" t="s">
        <v>595</v>
      </c>
      <c r="E47" s="232" t="s">
        <v>114</v>
      </c>
      <c r="F47" s="27" t="s">
        <v>596</v>
      </c>
      <c r="G47" s="34">
        <v>12000</v>
      </c>
      <c r="H47" s="34"/>
      <c r="I47" s="266">
        <v>3922</v>
      </c>
      <c r="J47" s="24">
        <v>45868</v>
      </c>
      <c r="K47" s="275">
        <v>3</v>
      </c>
      <c r="L47" s="436" t="s">
        <v>850</v>
      </c>
    </row>
    <row r="48" spans="2:13" ht="30" x14ac:dyDescent="0.25">
      <c r="B48" s="39" t="s">
        <v>553</v>
      </c>
      <c r="C48" s="232">
        <v>298371</v>
      </c>
      <c r="D48" s="27" t="s">
        <v>554</v>
      </c>
      <c r="E48" s="232">
        <v>24</v>
      </c>
      <c r="F48" s="131" t="s">
        <v>555</v>
      </c>
      <c r="G48" s="34">
        <v>700</v>
      </c>
      <c r="H48" s="34"/>
      <c r="I48" s="266">
        <v>3961</v>
      </c>
      <c r="J48" s="24">
        <v>45869</v>
      </c>
      <c r="K48" s="275">
        <v>3</v>
      </c>
      <c r="L48" s="436" t="s">
        <v>850</v>
      </c>
    </row>
    <row r="49" spans="2:13" ht="60" x14ac:dyDescent="0.25">
      <c r="B49" s="196" t="s">
        <v>131</v>
      </c>
      <c r="C49" s="232">
        <v>282257</v>
      </c>
      <c r="D49" s="27" t="s">
        <v>583</v>
      </c>
      <c r="E49" s="232" t="s">
        <v>114</v>
      </c>
      <c r="F49" s="22" t="s">
        <v>584</v>
      </c>
      <c r="G49" s="34">
        <v>66000</v>
      </c>
      <c r="H49" s="34"/>
      <c r="I49" s="275">
        <v>3922</v>
      </c>
      <c r="J49" s="24">
        <v>45860</v>
      </c>
      <c r="K49" s="275">
        <v>3</v>
      </c>
      <c r="L49" s="436" t="s">
        <v>850</v>
      </c>
    </row>
    <row r="50" spans="2:13" ht="120" x14ac:dyDescent="0.25">
      <c r="B50" s="39" t="s">
        <v>142</v>
      </c>
      <c r="C50" s="232">
        <v>295232</v>
      </c>
      <c r="D50" s="233" t="s">
        <v>730</v>
      </c>
      <c r="E50" s="232" t="s">
        <v>114</v>
      </c>
      <c r="F50" s="233" t="s">
        <v>731</v>
      </c>
      <c r="G50" s="34">
        <v>10000</v>
      </c>
      <c r="H50" s="34"/>
      <c r="I50" s="34">
        <v>3910</v>
      </c>
      <c r="J50" s="24">
        <v>45880</v>
      </c>
      <c r="K50" s="496">
        <v>3</v>
      </c>
      <c r="L50" s="436" t="s">
        <v>850</v>
      </c>
    </row>
    <row r="51" spans="2:13" ht="60" x14ac:dyDescent="0.25">
      <c r="B51" s="196" t="s">
        <v>139</v>
      </c>
      <c r="C51" s="232">
        <v>297497</v>
      </c>
      <c r="D51" s="233" t="s">
        <v>574</v>
      </c>
      <c r="E51" s="232" t="s">
        <v>114</v>
      </c>
      <c r="F51" s="233" t="s">
        <v>575</v>
      </c>
      <c r="G51" s="34">
        <v>89353</v>
      </c>
      <c r="H51" s="34"/>
      <c r="I51" s="34">
        <v>3987</v>
      </c>
      <c r="J51" s="24">
        <v>45929</v>
      </c>
      <c r="K51" s="496">
        <v>3</v>
      </c>
      <c r="L51" s="436" t="s">
        <v>850</v>
      </c>
    </row>
    <row r="52" spans="2:13" ht="45" x14ac:dyDescent="0.25">
      <c r="B52" s="196" t="s">
        <v>631</v>
      </c>
      <c r="C52" s="232">
        <v>295870</v>
      </c>
      <c r="D52" s="233" t="s">
        <v>632</v>
      </c>
      <c r="E52" s="232">
        <v>3</v>
      </c>
      <c r="F52" s="233" t="s">
        <v>633</v>
      </c>
      <c r="G52" s="34">
        <v>2100</v>
      </c>
      <c r="H52" s="34"/>
      <c r="I52" s="34">
        <v>3921</v>
      </c>
      <c r="J52" s="24">
        <v>45869</v>
      </c>
      <c r="K52" s="496">
        <v>3</v>
      </c>
      <c r="L52" s="436" t="s">
        <v>850</v>
      </c>
    </row>
    <row r="53" spans="2:13" ht="45" x14ac:dyDescent="0.25">
      <c r="B53" s="196" t="s">
        <v>680</v>
      </c>
      <c r="C53" s="232">
        <v>303193</v>
      </c>
      <c r="D53" s="233" t="s">
        <v>688</v>
      </c>
      <c r="E53" s="232">
        <v>1</v>
      </c>
      <c r="F53" s="233" t="s">
        <v>690</v>
      </c>
      <c r="G53" s="34">
        <v>30000</v>
      </c>
      <c r="H53" s="34"/>
      <c r="I53" s="34">
        <v>3921</v>
      </c>
      <c r="J53" s="24">
        <v>45898</v>
      </c>
      <c r="K53" s="496">
        <v>3</v>
      </c>
      <c r="L53" s="436" t="s">
        <v>850</v>
      </c>
    </row>
    <row r="54" spans="2:13" ht="45.75" thickBot="1" x14ac:dyDescent="0.3">
      <c r="B54" s="231" t="s">
        <v>680</v>
      </c>
      <c r="C54" s="437">
        <v>303193</v>
      </c>
      <c r="D54" s="438" t="s">
        <v>689</v>
      </c>
      <c r="E54" s="437">
        <v>1</v>
      </c>
      <c r="F54" s="438" t="s">
        <v>690</v>
      </c>
      <c r="G54" s="205">
        <v>36000</v>
      </c>
      <c r="H54" s="205"/>
      <c r="I54" s="205">
        <v>3921</v>
      </c>
      <c r="J54" s="204">
        <v>45898</v>
      </c>
      <c r="K54" s="498">
        <v>3</v>
      </c>
      <c r="L54" s="70" t="s">
        <v>850</v>
      </c>
    </row>
    <row r="55" spans="2:13" ht="33.75" x14ac:dyDescent="0.25">
      <c r="B55" s="814" t="s">
        <v>107</v>
      </c>
      <c r="C55" s="815"/>
      <c r="D55" s="815"/>
      <c r="E55" s="815"/>
      <c r="F55" s="815"/>
      <c r="G55" s="815"/>
      <c r="H55" s="815"/>
      <c r="I55" s="815"/>
      <c r="J55" s="815"/>
      <c r="K55" s="815"/>
      <c r="L55" s="816"/>
    </row>
    <row r="56" spans="2:13" ht="45" x14ac:dyDescent="0.25">
      <c r="B56" s="242" t="s">
        <v>0</v>
      </c>
      <c r="C56" s="241" t="s">
        <v>94</v>
      </c>
      <c r="D56" s="241" t="s">
        <v>1</v>
      </c>
      <c r="E56" s="241" t="s">
        <v>2</v>
      </c>
      <c r="F56" s="241" t="s">
        <v>3</v>
      </c>
      <c r="G56" s="241" t="s">
        <v>4</v>
      </c>
      <c r="H56" s="241" t="s">
        <v>92</v>
      </c>
      <c r="I56" s="241" t="s">
        <v>93</v>
      </c>
      <c r="J56" s="241" t="s">
        <v>5</v>
      </c>
      <c r="K56" s="241" t="s">
        <v>47</v>
      </c>
      <c r="L56" s="482" t="s">
        <v>136</v>
      </c>
    </row>
    <row r="57" spans="2:13" ht="45" x14ac:dyDescent="0.25">
      <c r="B57" s="229" t="s">
        <v>131</v>
      </c>
      <c r="C57" s="228">
        <v>290042</v>
      </c>
      <c r="D57" s="11" t="s">
        <v>601</v>
      </c>
      <c r="E57" s="228" t="s">
        <v>114</v>
      </c>
      <c r="F57" s="11" t="s">
        <v>602</v>
      </c>
      <c r="G57" s="120">
        <v>88000</v>
      </c>
      <c r="H57" s="120"/>
      <c r="I57" s="120">
        <v>3922</v>
      </c>
      <c r="J57" s="13">
        <v>45960</v>
      </c>
      <c r="K57" s="228">
        <v>4</v>
      </c>
      <c r="L57" s="239" t="s">
        <v>850</v>
      </c>
    </row>
    <row r="58" spans="2:13" ht="45" x14ac:dyDescent="0.25">
      <c r="B58" s="715" t="s">
        <v>745</v>
      </c>
      <c r="C58" s="228">
        <v>289726</v>
      </c>
      <c r="D58" s="11" t="s">
        <v>763</v>
      </c>
      <c r="E58" s="228" t="s">
        <v>114</v>
      </c>
      <c r="F58" s="11" t="s">
        <v>764</v>
      </c>
      <c r="G58" s="120">
        <v>380000</v>
      </c>
      <c r="H58" s="120"/>
      <c r="I58" s="120">
        <v>3922</v>
      </c>
      <c r="J58" s="13">
        <v>45991</v>
      </c>
      <c r="K58" s="228">
        <v>4</v>
      </c>
      <c r="L58" s="239" t="s">
        <v>850</v>
      </c>
    </row>
    <row r="59" spans="2:13" ht="60" x14ac:dyDescent="0.25">
      <c r="B59" s="229" t="s">
        <v>125</v>
      </c>
      <c r="C59" s="228">
        <v>293521</v>
      </c>
      <c r="D59" s="11" t="s">
        <v>468</v>
      </c>
      <c r="E59" s="228" t="s">
        <v>114</v>
      </c>
      <c r="F59" s="10" t="s">
        <v>469</v>
      </c>
      <c r="G59" s="120">
        <v>12480</v>
      </c>
      <c r="H59" s="120"/>
      <c r="I59" s="120">
        <v>3305</v>
      </c>
      <c r="J59" s="13">
        <v>46022</v>
      </c>
      <c r="K59" s="228">
        <v>4</v>
      </c>
      <c r="L59" s="239" t="s">
        <v>850</v>
      </c>
    </row>
    <row r="60" spans="2:13" ht="105" x14ac:dyDescent="0.25">
      <c r="B60" s="229" t="s">
        <v>131</v>
      </c>
      <c r="C60" s="228">
        <v>282356</v>
      </c>
      <c r="D60" s="11" t="s">
        <v>147</v>
      </c>
      <c r="E60" s="228" t="s">
        <v>114</v>
      </c>
      <c r="F60" s="11" t="s">
        <v>148</v>
      </c>
      <c r="G60" s="120">
        <v>8800</v>
      </c>
      <c r="H60" s="120"/>
      <c r="I60" s="120">
        <v>3919</v>
      </c>
      <c r="J60" s="13">
        <v>45949</v>
      </c>
      <c r="K60" s="228">
        <v>4</v>
      </c>
      <c r="L60" s="239" t="s">
        <v>850</v>
      </c>
    </row>
    <row r="61" spans="2:13" ht="30" x14ac:dyDescent="0.25">
      <c r="B61" s="229" t="s">
        <v>131</v>
      </c>
      <c r="C61" s="230">
        <v>304387</v>
      </c>
      <c r="D61" s="11" t="s">
        <v>781</v>
      </c>
      <c r="E61" s="228" t="s">
        <v>114</v>
      </c>
      <c r="F61" s="11" t="s">
        <v>782</v>
      </c>
      <c r="G61" s="120">
        <v>145000</v>
      </c>
      <c r="H61" s="120"/>
      <c r="I61" s="120">
        <v>3922</v>
      </c>
      <c r="J61" s="13">
        <v>45960</v>
      </c>
      <c r="K61" s="228">
        <v>4</v>
      </c>
      <c r="L61" s="239" t="s">
        <v>850</v>
      </c>
      <c r="M61" s="495"/>
    </row>
    <row r="62" spans="2:13" ht="45" x14ac:dyDescent="0.25">
      <c r="B62" s="646" t="s">
        <v>142</v>
      </c>
      <c r="C62" s="645">
        <v>295248</v>
      </c>
      <c r="D62" s="11" t="s">
        <v>156</v>
      </c>
      <c r="E62" s="643" t="s">
        <v>114</v>
      </c>
      <c r="F62" s="11" t="s">
        <v>738</v>
      </c>
      <c r="G62" s="650">
        <v>100000</v>
      </c>
      <c r="H62" s="650"/>
      <c r="I62" s="650">
        <v>4101</v>
      </c>
      <c r="J62" s="652">
        <v>45996</v>
      </c>
      <c r="K62" s="643">
        <v>4</v>
      </c>
      <c r="L62" s="651" t="s">
        <v>850</v>
      </c>
      <c r="M62" s="497"/>
    </row>
    <row r="63" spans="2:13" ht="45" x14ac:dyDescent="0.25">
      <c r="B63" s="646" t="s">
        <v>142</v>
      </c>
      <c r="C63" s="645">
        <v>295248</v>
      </c>
      <c r="D63" s="11" t="s">
        <v>737</v>
      </c>
      <c r="E63" s="643" t="s">
        <v>114</v>
      </c>
      <c r="F63" s="11" t="s">
        <v>738</v>
      </c>
      <c r="G63" s="650">
        <v>50000</v>
      </c>
      <c r="H63" s="650"/>
      <c r="I63" s="650">
        <v>4101</v>
      </c>
      <c r="J63" s="652">
        <v>45996</v>
      </c>
      <c r="K63" s="643">
        <v>4</v>
      </c>
      <c r="L63" s="651" t="s">
        <v>850</v>
      </c>
      <c r="M63" s="497"/>
    </row>
    <row r="64" spans="2:13" ht="30" x14ac:dyDescent="0.25">
      <c r="B64" s="646" t="s">
        <v>745</v>
      </c>
      <c r="C64" s="645">
        <v>305101</v>
      </c>
      <c r="D64" s="11" t="s">
        <v>758</v>
      </c>
      <c r="E64" s="643" t="s">
        <v>114</v>
      </c>
      <c r="F64" s="11" t="s">
        <v>759</v>
      </c>
      <c r="G64" s="650">
        <v>15900</v>
      </c>
      <c r="H64" s="650"/>
      <c r="I64" s="650">
        <v>4004</v>
      </c>
      <c r="J64" s="652">
        <v>46004</v>
      </c>
      <c r="K64" s="643">
        <v>4</v>
      </c>
      <c r="L64" s="651" t="s">
        <v>850</v>
      </c>
      <c r="M64" s="497"/>
    </row>
    <row r="65" spans="2:13" ht="45" x14ac:dyDescent="0.25">
      <c r="B65" s="646" t="s">
        <v>146</v>
      </c>
      <c r="C65" s="645">
        <v>287404</v>
      </c>
      <c r="D65" s="11" t="s">
        <v>546</v>
      </c>
      <c r="E65" s="643" t="s">
        <v>114</v>
      </c>
      <c r="F65" s="11" t="s">
        <v>547</v>
      </c>
      <c r="G65" s="650">
        <v>12000</v>
      </c>
      <c r="H65" s="650"/>
      <c r="I65" s="650">
        <v>3939</v>
      </c>
      <c r="J65" s="652">
        <v>46022</v>
      </c>
      <c r="K65" s="643">
        <v>4</v>
      </c>
      <c r="L65" s="651" t="s">
        <v>850</v>
      </c>
      <c r="M65" s="497"/>
    </row>
    <row r="66" spans="2:13" ht="60" x14ac:dyDescent="0.25">
      <c r="B66" s="646" t="s">
        <v>113</v>
      </c>
      <c r="C66" s="645">
        <v>283729</v>
      </c>
      <c r="D66" s="11" t="s">
        <v>153</v>
      </c>
      <c r="E66" s="643" t="s">
        <v>114</v>
      </c>
      <c r="F66" s="11" t="s">
        <v>235</v>
      </c>
      <c r="G66" s="650">
        <v>20657.259999999998</v>
      </c>
      <c r="H66" s="650"/>
      <c r="I66" s="650">
        <v>3961</v>
      </c>
      <c r="J66" s="652">
        <v>45931</v>
      </c>
      <c r="K66" s="643">
        <v>4</v>
      </c>
      <c r="L66" s="651" t="s">
        <v>850</v>
      </c>
      <c r="M66" s="497"/>
    </row>
    <row r="67" spans="2:13" ht="75" x14ac:dyDescent="0.25">
      <c r="B67" s="229" t="s">
        <v>745</v>
      </c>
      <c r="C67" s="228">
        <v>305058</v>
      </c>
      <c r="D67" s="16" t="s">
        <v>746</v>
      </c>
      <c r="E67" s="228" t="s">
        <v>114</v>
      </c>
      <c r="F67" s="11" t="s">
        <v>747</v>
      </c>
      <c r="G67" s="120">
        <v>65000</v>
      </c>
      <c r="H67" s="120"/>
      <c r="I67" s="120">
        <v>3921</v>
      </c>
      <c r="J67" s="13">
        <v>45944</v>
      </c>
      <c r="K67" s="228">
        <v>4</v>
      </c>
      <c r="L67" s="239" t="s">
        <v>850</v>
      </c>
      <c r="M67" s="497"/>
    </row>
    <row r="68" spans="2:13" ht="90" x14ac:dyDescent="0.25">
      <c r="B68" s="229" t="s">
        <v>113</v>
      </c>
      <c r="C68" s="228">
        <v>283889</v>
      </c>
      <c r="D68" s="11" t="s">
        <v>236</v>
      </c>
      <c r="E68" s="228" t="s">
        <v>114</v>
      </c>
      <c r="F68" s="11" t="s">
        <v>237</v>
      </c>
      <c r="G68" s="120">
        <v>24824.54</v>
      </c>
      <c r="H68" s="120"/>
      <c r="I68" s="120">
        <v>3959</v>
      </c>
      <c r="J68" s="13">
        <v>45961</v>
      </c>
      <c r="K68" s="228">
        <v>4</v>
      </c>
      <c r="L68" s="239" t="s">
        <v>850</v>
      </c>
    </row>
    <row r="69" spans="2:13" ht="195" x14ac:dyDescent="0.25">
      <c r="B69" s="229" t="s">
        <v>130</v>
      </c>
      <c r="C69" s="230">
        <v>284431</v>
      </c>
      <c r="D69" s="11" t="s">
        <v>538</v>
      </c>
      <c r="E69" s="228" t="s">
        <v>114</v>
      </c>
      <c r="F69" s="11" t="s">
        <v>539</v>
      </c>
      <c r="G69" s="120">
        <v>30000</v>
      </c>
      <c r="H69" s="120"/>
      <c r="I69" s="120">
        <v>4002</v>
      </c>
      <c r="J69" s="13">
        <v>45961</v>
      </c>
      <c r="K69" s="228">
        <v>4</v>
      </c>
      <c r="L69" s="239" t="s">
        <v>850</v>
      </c>
    </row>
    <row r="70" spans="2:13" ht="120" x14ac:dyDescent="0.25">
      <c r="B70" s="229" t="s">
        <v>142</v>
      </c>
      <c r="C70" s="228">
        <v>295228</v>
      </c>
      <c r="D70" s="11" t="s">
        <v>728</v>
      </c>
      <c r="E70" s="228" t="s">
        <v>114</v>
      </c>
      <c r="F70" s="11" t="s">
        <v>729</v>
      </c>
      <c r="G70" s="120">
        <v>1500000</v>
      </c>
      <c r="H70" s="120"/>
      <c r="I70" s="541">
        <v>3304</v>
      </c>
      <c r="J70" s="227">
        <v>45985</v>
      </c>
      <c r="K70" s="228">
        <v>4</v>
      </c>
      <c r="L70" s="239" t="s">
        <v>850</v>
      </c>
    </row>
    <row r="71" spans="2:13" ht="60" x14ac:dyDescent="0.25">
      <c r="B71" s="229" t="s">
        <v>131</v>
      </c>
      <c r="C71" s="228">
        <v>282339</v>
      </c>
      <c r="D71" s="11" t="s">
        <v>580</v>
      </c>
      <c r="E71" s="228" t="s">
        <v>114</v>
      </c>
      <c r="F71" s="11" t="s">
        <v>581</v>
      </c>
      <c r="G71" s="120">
        <v>15000</v>
      </c>
      <c r="H71" s="120"/>
      <c r="I71" s="541">
        <v>3922</v>
      </c>
      <c r="J71" s="227">
        <v>46002</v>
      </c>
      <c r="K71" s="228">
        <v>4</v>
      </c>
      <c r="L71" s="239" t="s">
        <v>850</v>
      </c>
    </row>
    <row r="72" spans="2:13" ht="45.75" thickBot="1" x14ac:dyDescent="0.3">
      <c r="B72" s="200" t="s">
        <v>139</v>
      </c>
      <c r="C72" s="201">
        <v>297496</v>
      </c>
      <c r="D72" s="202" t="s">
        <v>572</v>
      </c>
      <c r="E72" s="201" t="s">
        <v>114</v>
      </c>
      <c r="F72" s="202" t="s">
        <v>573</v>
      </c>
      <c r="G72" s="166">
        <v>193680</v>
      </c>
      <c r="H72" s="166"/>
      <c r="I72" s="166">
        <v>3026</v>
      </c>
      <c r="J72" s="203">
        <v>46011</v>
      </c>
      <c r="K72" s="201">
        <v>4</v>
      </c>
      <c r="L72" s="221" t="s">
        <v>850</v>
      </c>
    </row>
    <row r="73" spans="2:13" ht="33.75" x14ac:dyDescent="0.25">
      <c r="B73" s="824" t="s">
        <v>81</v>
      </c>
      <c r="C73" s="825"/>
      <c r="D73" s="825"/>
      <c r="E73" s="825"/>
      <c r="F73" s="825"/>
      <c r="G73" s="825"/>
      <c r="H73" s="825"/>
      <c r="I73" s="825"/>
      <c r="J73" s="825"/>
      <c r="K73" s="825"/>
      <c r="L73" s="826"/>
    </row>
    <row r="74" spans="2:13" ht="45" x14ac:dyDescent="0.25">
      <c r="B74" s="242" t="s">
        <v>0</v>
      </c>
      <c r="C74" s="241" t="s">
        <v>94</v>
      </c>
      <c r="D74" s="241" t="s">
        <v>1</v>
      </c>
      <c r="E74" s="241" t="s">
        <v>2</v>
      </c>
      <c r="F74" s="241" t="s">
        <v>3</v>
      </c>
      <c r="G74" s="241" t="s">
        <v>4</v>
      </c>
      <c r="H74" s="241" t="s">
        <v>92</v>
      </c>
      <c r="I74" s="241" t="s">
        <v>93</v>
      </c>
      <c r="J74" s="241" t="s">
        <v>5</v>
      </c>
      <c r="K74" s="241" t="s">
        <v>47</v>
      </c>
      <c r="L74" s="482" t="s">
        <v>136</v>
      </c>
    </row>
    <row r="75" spans="2:13" x14ac:dyDescent="0.25">
      <c r="B75" s="196"/>
      <c r="C75" s="232"/>
      <c r="D75" s="233"/>
      <c r="E75" s="232"/>
      <c r="F75" s="233"/>
      <c r="G75" s="34"/>
      <c r="H75" s="34"/>
      <c r="I75" s="34"/>
      <c r="J75" s="234"/>
      <c r="K75" s="232" t="str">
        <f>IF(AND(J75&gt;=$C$82,J75&lt;=$D$82),"1º Trimestre",IF(AND(J75&gt;=$C$83,J75&lt;=$D$83),"2º Trimestre",IF(AND(J75&gt;=$C$84,J75&lt;=$D$84),"3º Trimestre",IF(AND(J75&gt;=$C$85,J75&lt;=$D$85),"4º Trimestre","-"))))</f>
        <v>-</v>
      </c>
      <c r="L75" s="436"/>
    </row>
    <row r="76" spans="2:13" x14ac:dyDescent="0.25">
      <c r="B76" s="196"/>
      <c r="C76" s="232"/>
      <c r="D76" s="233"/>
      <c r="E76" s="232"/>
      <c r="F76" s="233"/>
      <c r="G76" s="34"/>
      <c r="H76" s="34"/>
      <c r="I76" s="34"/>
      <c r="J76" s="234"/>
      <c r="K76" s="232" t="str">
        <f>IF(AND(J76&gt;=$C$82,J76&lt;=$D$82),"1º Trimestre",IF(AND(J76&gt;=$C$83,J76&lt;=$D$83),"2º Trimestre",IF(AND(J76&gt;=$C$84,J76&lt;=$D$84),"3º Trimestre",IF(AND(J76&gt;=$C$85,J76&lt;=$D$85),"4º Trimestre","-"))))</f>
        <v>-</v>
      </c>
      <c r="L76" s="436"/>
    </row>
    <row r="77" spans="2:13" x14ac:dyDescent="0.25">
      <c r="B77" s="196"/>
      <c r="C77" s="232"/>
      <c r="D77" s="233"/>
      <c r="E77" s="232"/>
      <c r="F77" s="233"/>
      <c r="G77" s="34"/>
      <c r="H77" s="34"/>
      <c r="I77" s="34"/>
      <c r="J77" s="234"/>
      <c r="K77" s="232" t="str">
        <f>IF(AND(J77&gt;=$C$82,J77&lt;=$D$82),"1º Trimestre",IF(AND(J77&gt;=$C$83,J77&lt;=$D$83),"2º Trimestre",IF(AND(J77&gt;=$C$84,J77&lt;=$D$84),"3º Trimestre",IF(AND(J77&gt;=$C$85,J77&lt;=$D$85),"4º Trimestre","-"))))</f>
        <v>-</v>
      </c>
      <c r="L77" s="436"/>
    </row>
    <row r="78" spans="2:13" x14ac:dyDescent="0.25">
      <c r="B78" s="196"/>
      <c r="C78" s="232"/>
      <c r="D78" s="233"/>
      <c r="E78" s="232"/>
      <c r="F78" s="233"/>
      <c r="G78" s="34"/>
      <c r="H78" s="34"/>
      <c r="I78" s="34"/>
      <c r="J78" s="234"/>
      <c r="K78" s="232" t="str">
        <f>IF(AND(J78&gt;=$C$82,J78&lt;=$D$82),"1º Trimestre",IF(AND(J78&gt;=$C$83,J78&lt;=$D$83),"2º Trimestre",IF(AND(J78&gt;=$C$84,J78&lt;=$D$84),"3º Trimestre",IF(AND(J78&gt;=$C$85,J78&lt;=$D$85),"4º Trimestre","-"))))</f>
        <v>-</v>
      </c>
      <c r="L78" s="436"/>
    </row>
    <row r="79" spans="2:13" ht="15.75" thickBot="1" x14ac:dyDescent="0.3">
      <c r="B79" s="189"/>
      <c r="C79" s="190"/>
      <c r="D79" s="192"/>
      <c r="E79" s="190"/>
      <c r="F79" s="192"/>
      <c r="G79" s="28"/>
      <c r="H79" s="28"/>
      <c r="I79" s="28"/>
      <c r="J79" s="167"/>
      <c r="K79" s="190" t="str">
        <f>IF(AND(J79&gt;=$C$82,J79&lt;=$D$82),"1º Trimestre",IF(AND(J79&gt;=$C$83,J79&lt;=$D$83),"2º Trimestre",IF(AND(J79&gt;=$C$84,J79&lt;=$D$84),"3º Trimestre",IF(AND(J79&gt;=$C$85,J79&lt;=$D$85),"4º Trimestre","-"))))</f>
        <v>-</v>
      </c>
      <c r="L79" s="26"/>
    </row>
    <row r="80" spans="2:13" ht="19.5" thickBot="1" x14ac:dyDescent="0.3">
      <c r="G80" s="295">
        <f>SUM(G5:G79)</f>
        <v>6928149.6600000001</v>
      </c>
      <c r="H80" s="295">
        <f>SUM(H5:H79)</f>
        <v>0</v>
      </c>
      <c r="I80" s="440"/>
    </row>
    <row r="81" spans="2:4" ht="16.5" thickBot="1" x14ac:dyDescent="0.3">
      <c r="B81" s="86"/>
      <c r="C81" s="80" t="s">
        <v>45</v>
      </c>
      <c r="D81" s="81" t="s">
        <v>46</v>
      </c>
    </row>
    <row r="82" spans="2:4" ht="15.75" x14ac:dyDescent="0.25">
      <c r="B82" s="91" t="s">
        <v>41</v>
      </c>
      <c r="C82" s="82">
        <v>45292</v>
      </c>
      <c r="D82" s="79">
        <v>45382</v>
      </c>
    </row>
    <row r="83" spans="2:4" ht="15.75" x14ac:dyDescent="0.25">
      <c r="B83" s="88" t="s">
        <v>42</v>
      </c>
      <c r="C83" s="83">
        <v>45383</v>
      </c>
      <c r="D83" s="77">
        <v>45473</v>
      </c>
    </row>
    <row r="84" spans="2:4" ht="15.75" x14ac:dyDescent="0.25">
      <c r="B84" s="88" t="s">
        <v>43</v>
      </c>
      <c r="C84" s="83">
        <v>45474</v>
      </c>
      <c r="D84" s="77">
        <v>45565</v>
      </c>
    </row>
    <row r="85" spans="2:4" ht="16.5" thickBot="1" x14ac:dyDescent="0.3">
      <c r="B85" s="89" t="s">
        <v>44</v>
      </c>
      <c r="C85" s="84">
        <v>45566</v>
      </c>
      <c r="D85" s="78">
        <v>45657</v>
      </c>
    </row>
  </sheetData>
  <sheetProtection selectLockedCells="1"/>
  <autoFilter ref="B1:L85"/>
  <sortState ref="B3:J43">
    <sortCondition ref="J43"/>
  </sortState>
  <mergeCells count="6">
    <mergeCell ref="B73:L73"/>
    <mergeCell ref="B2:L2"/>
    <mergeCell ref="B3:L3"/>
    <mergeCell ref="B26:L26"/>
    <mergeCell ref="B43:L43"/>
    <mergeCell ref="B55:L55"/>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3"/>
  <sheetViews>
    <sheetView showGridLines="0" zoomScale="80" zoomScaleNormal="80" workbookViewId="0">
      <selection activeCell="H23" sqref="H23"/>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8" width="25.7109375" style="5" customWidth="1"/>
    <col min="9" max="9" width="20.7109375" style="5" customWidth="1"/>
    <col min="10" max="10" width="25.7109375" style="5" customWidth="1"/>
    <col min="11" max="11" width="20.7109375" style="5" customWidth="1"/>
    <col min="12" max="12" width="13.7109375" style="5" customWidth="1"/>
    <col min="13" max="16384" width="9.140625" style="5"/>
  </cols>
  <sheetData>
    <row r="1" spans="2:12" ht="19.5" thickBot="1" x14ac:dyDescent="0.3">
      <c r="B1" s="405" t="s">
        <v>109</v>
      </c>
      <c r="C1" s="405" t="s">
        <v>110</v>
      </c>
    </row>
    <row r="2" spans="2:12" ht="34.5" thickBot="1" x14ac:dyDescent="0.3">
      <c r="B2" s="811" t="s">
        <v>6</v>
      </c>
      <c r="C2" s="812"/>
      <c r="D2" s="812"/>
      <c r="E2" s="812"/>
      <c r="F2" s="812"/>
      <c r="G2" s="812"/>
      <c r="H2" s="812"/>
      <c r="I2" s="812"/>
      <c r="J2" s="812"/>
      <c r="K2" s="812"/>
      <c r="L2" s="813"/>
    </row>
    <row r="3" spans="2:12" ht="33.75" x14ac:dyDescent="0.25">
      <c r="B3" s="814" t="s">
        <v>104</v>
      </c>
      <c r="C3" s="815"/>
      <c r="D3" s="815"/>
      <c r="E3" s="815"/>
      <c r="F3" s="815"/>
      <c r="G3" s="815"/>
      <c r="H3" s="815"/>
      <c r="I3" s="815"/>
      <c r="J3" s="815"/>
      <c r="K3" s="815"/>
      <c r="L3" s="816"/>
    </row>
    <row r="4" spans="2:12" ht="45" x14ac:dyDescent="0.25">
      <c r="B4" s="242" t="s">
        <v>0</v>
      </c>
      <c r="C4" s="241" t="s">
        <v>94</v>
      </c>
      <c r="D4" s="241" t="s">
        <v>1</v>
      </c>
      <c r="E4" s="241" t="s">
        <v>2</v>
      </c>
      <c r="F4" s="241" t="s">
        <v>3</v>
      </c>
      <c r="G4" s="241" t="s">
        <v>4</v>
      </c>
      <c r="H4" s="241" t="s">
        <v>92</v>
      </c>
      <c r="I4" s="241" t="s">
        <v>93</v>
      </c>
      <c r="J4" s="241" t="s">
        <v>5</v>
      </c>
      <c r="K4" s="241" t="s">
        <v>47</v>
      </c>
      <c r="L4" s="482" t="s">
        <v>136</v>
      </c>
    </row>
    <row r="5" spans="2:12" x14ac:dyDescent="0.25">
      <c r="B5" s="196"/>
      <c r="C5" s="232"/>
      <c r="D5" s="233"/>
      <c r="E5" s="232"/>
      <c r="F5" s="233"/>
      <c r="G5" s="195"/>
      <c r="H5" s="34"/>
      <c r="I5" s="34"/>
      <c r="J5" s="234"/>
      <c r="K5" s="232" t="str">
        <f>IF(AND(J5&gt;=$C$40,J5&lt;=$D$40),"1º Trimestre",IF(AND(J5&gt;=$C$41,J5&lt;=$D$41),"2º Trimestre",IF(AND(J5&gt;=$C$42,J5&lt;=$D$42),"3º Trimestre",IF(AND(J5&gt;=$C$43,J5&lt;=$D$43),"4º Trimestre","-"))))</f>
        <v>-</v>
      </c>
      <c r="L5" s="436"/>
    </row>
    <row r="6" spans="2:12" x14ac:dyDescent="0.25">
      <c r="B6" s="196"/>
      <c r="C6" s="232"/>
      <c r="D6" s="233"/>
      <c r="E6" s="232"/>
      <c r="F6" s="233"/>
      <c r="G6" s="195"/>
      <c r="H6" s="34"/>
      <c r="I6" s="34"/>
      <c r="J6" s="234"/>
      <c r="K6" s="232" t="str">
        <f>IF(AND(J6&gt;=$C$40,J6&lt;=$D$40),"1º Trimestre",IF(AND(J6&gt;=$C$41,J6&lt;=$D$41),"2º Trimestre",IF(AND(J6&gt;=$C$42,J6&lt;=$D$42),"3º Trimestre",IF(AND(J6&gt;=$C$43,J6&lt;=$D$43),"4º Trimestre","-"))))</f>
        <v>-</v>
      </c>
      <c r="L6" s="436"/>
    </row>
    <row r="7" spans="2:12" x14ac:dyDescent="0.25">
      <c r="B7" s="196"/>
      <c r="C7" s="232"/>
      <c r="D7" s="233"/>
      <c r="E7" s="232"/>
      <c r="F7" s="233"/>
      <c r="G7" s="195"/>
      <c r="H7" s="34"/>
      <c r="I7" s="34"/>
      <c r="J7" s="234"/>
      <c r="K7" s="232" t="str">
        <f>IF(AND(J7&gt;=$C$40,J7&lt;=$D$40),"1º Trimestre",IF(AND(J7&gt;=$C$41,J7&lt;=$D$41),"2º Trimestre",IF(AND(J7&gt;=$C$42,J7&lt;=$D$42),"3º Trimestre",IF(AND(J7&gt;=$C$43,J7&lt;=$D$43),"4º Trimestre","-"))))</f>
        <v>-</v>
      </c>
      <c r="L7" s="436"/>
    </row>
    <row r="8" spans="2:12" x14ac:dyDescent="0.25">
      <c r="B8" s="196"/>
      <c r="C8" s="232"/>
      <c r="D8" s="233"/>
      <c r="E8" s="232"/>
      <c r="F8" s="233"/>
      <c r="G8" s="195"/>
      <c r="H8" s="34"/>
      <c r="I8" s="34"/>
      <c r="J8" s="234"/>
      <c r="K8" s="232" t="str">
        <f>IF(AND(J8&gt;=$C$40,J8&lt;=$D$40),"1º Trimestre",IF(AND(J8&gt;=$C$41,J8&lt;=$D$41),"2º Trimestre",IF(AND(J8&gt;=$C$42,J8&lt;=$D$42),"3º Trimestre",IF(AND(J8&gt;=$C$43,J8&lt;=$D$43),"4º Trimestre","-"))))</f>
        <v>-</v>
      </c>
      <c r="L8" s="436"/>
    </row>
    <row r="9" spans="2:12" ht="15.75" thickBot="1" x14ac:dyDescent="0.3">
      <c r="B9" s="189"/>
      <c r="C9" s="190"/>
      <c r="D9" s="192"/>
      <c r="E9" s="190"/>
      <c r="F9" s="192"/>
      <c r="G9" s="191"/>
      <c r="H9" s="28"/>
      <c r="I9" s="28"/>
      <c r="J9" s="167"/>
      <c r="K9" s="190" t="str">
        <f>IF(AND(J9&gt;=$C$40,J9&lt;=$D$40),"1º Trimestre",IF(AND(J9&gt;=$C$41,J9&lt;=$D$41),"2º Trimestre",IF(AND(J9&gt;=$C$42,J9&lt;=$D$42),"3º Trimestre",IF(AND(J9&gt;=$C$43,J9&lt;=$D$43),"4º Trimestre","-"))))</f>
        <v>-</v>
      </c>
      <c r="L9" s="26"/>
    </row>
    <row r="10" spans="2:12" ht="33.75" x14ac:dyDescent="0.25">
      <c r="B10" s="814" t="s">
        <v>105</v>
      </c>
      <c r="C10" s="815"/>
      <c r="D10" s="815"/>
      <c r="E10" s="815"/>
      <c r="F10" s="815"/>
      <c r="G10" s="815"/>
      <c r="H10" s="815"/>
      <c r="I10" s="815"/>
      <c r="J10" s="815"/>
      <c r="K10" s="815"/>
      <c r="L10" s="816"/>
    </row>
    <row r="11" spans="2:12" ht="45" x14ac:dyDescent="0.25">
      <c r="B11" s="242" t="s">
        <v>0</v>
      </c>
      <c r="C11" s="241" t="s">
        <v>94</v>
      </c>
      <c r="D11" s="241" t="s">
        <v>1</v>
      </c>
      <c r="E11" s="241" t="s">
        <v>2</v>
      </c>
      <c r="F11" s="241" t="s">
        <v>3</v>
      </c>
      <c r="G11" s="241" t="s">
        <v>4</v>
      </c>
      <c r="H11" s="241" t="s">
        <v>92</v>
      </c>
      <c r="I11" s="241" t="s">
        <v>93</v>
      </c>
      <c r="J11" s="241" t="s">
        <v>5</v>
      </c>
      <c r="K11" s="241" t="s">
        <v>47</v>
      </c>
      <c r="L11" s="482" t="s">
        <v>136</v>
      </c>
    </row>
    <row r="12" spans="2:12" ht="96" customHeight="1" x14ac:dyDescent="0.25">
      <c r="B12" s="229"/>
      <c r="C12" s="228"/>
      <c r="D12" s="230"/>
      <c r="E12" s="228"/>
      <c r="F12" s="230"/>
      <c r="G12" s="29"/>
      <c r="H12" s="120"/>
      <c r="I12" s="120"/>
      <c r="J12" s="227"/>
      <c r="K12" s="228"/>
      <c r="L12" s="239"/>
    </row>
    <row r="13" spans="2:12" x14ac:dyDescent="0.25">
      <c r="B13" s="67"/>
      <c r="C13" s="197"/>
      <c r="D13" s="138"/>
      <c r="E13" s="197"/>
      <c r="F13" s="138"/>
      <c r="G13" s="132"/>
      <c r="H13" s="123"/>
      <c r="I13" s="123"/>
      <c r="J13" s="198"/>
      <c r="K13" s="228"/>
      <c r="L13" s="239"/>
    </row>
    <row r="14" spans="2:12" x14ac:dyDescent="0.25">
      <c r="B14" s="67"/>
      <c r="C14" s="197"/>
      <c r="D14" s="138"/>
      <c r="E14" s="197"/>
      <c r="F14" s="138"/>
      <c r="G14" s="132"/>
      <c r="H14" s="123"/>
      <c r="I14" s="123"/>
      <c r="J14" s="198"/>
      <c r="K14" s="228"/>
      <c r="L14" s="239"/>
    </row>
    <row r="15" spans="2:12" x14ac:dyDescent="0.25">
      <c r="B15" s="573"/>
      <c r="C15" s="574"/>
      <c r="D15" s="575"/>
      <c r="E15" s="574"/>
      <c r="F15" s="575"/>
      <c r="G15" s="576"/>
      <c r="H15" s="577"/>
      <c r="I15" s="577"/>
      <c r="J15" s="578"/>
      <c r="K15" s="574"/>
      <c r="L15" s="579"/>
    </row>
    <row r="16" spans="2:12" ht="15.75" thickBot="1" x14ac:dyDescent="0.3">
      <c r="B16" s="200"/>
      <c r="C16" s="201"/>
      <c r="D16" s="202"/>
      <c r="E16" s="201"/>
      <c r="F16" s="202"/>
      <c r="G16" s="164"/>
      <c r="H16" s="166"/>
      <c r="I16" s="166"/>
      <c r="J16" s="203"/>
      <c r="K16" s="201" t="str">
        <f>IF(AND(J16&gt;=$C$40,J16&lt;=$D$40),"1º Trimestre",IF(AND(J16&gt;=$C$41,J16&lt;=$D$41),"2º Trimestre",IF(AND(J16&gt;=$C$42,J16&lt;=$D$42),"3º Trimestre",IF(AND(J16&gt;=$C$43,J16&lt;=$D$43),"4º Trimestre","-"))))</f>
        <v>-</v>
      </c>
      <c r="L16" s="221"/>
    </row>
    <row r="17" spans="2:12" ht="33.75" x14ac:dyDescent="0.25">
      <c r="B17" s="814" t="s">
        <v>106</v>
      </c>
      <c r="C17" s="815"/>
      <c r="D17" s="815"/>
      <c r="E17" s="815"/>
      <c r="F17" s="815"/>
      <c r="G17" s="815"/>
      <c r="H17" s="815"/>
      <c r="I17" s="815"/>
      <c r="J17" s="815"/>
      <c r="K17" s="815"/>
      <c r="L17" s="816"/>
    </row>
    <row r="18" spans="2:12" ht="45" x14ac:dyDescent="0.25">
      <c r="B18" s="242" t="s">
        <v>0</v>
      </c>
      <c r="C18" s="241" t="s">
        <v>94</v>
      </c>
      <c r="D18" s="241" t="s">
        <v>1</v>
      </c>
      <c r="E18" s="241" t="s">
        <v>2</v>
      </c>
      <c r="F18" s="241" t="s">
        <v>3</v>
      </c>
      <c r="G18" s="241" t="s">
        <v>4</v>
      </c>
      <c r="H18" s="241" t="s">
        <v>92</v>
      </c>
      <c r="I18" s="241" t="s">
        <v>93</v>
      </c>
      <c r="J18" s="241" t="s">
        <v>5</v>
      </c>
      <c r="K18" s="241" t="s">
        <v>47</v>
      </c>
      <c r="L18" s="482" t="s">
        <v>136</v>
      </c>
    </row>
    <row r="19" spans="2:12" x14ac:dyDescent="0.25">
      <c r="B19" s="196"/>
      <c r="C19" s="232"/>
      <c r="D19" s="233"/>
      <c r="E19" s="232"/>
      <c r="F19" s="233"/>
      <c r="G19" s="195"/>
      <c r="H19" s="34"/>
      <c r="I19" s="34"/>
      <c r="J19" s="234"/>
      <c r="K19" s="232" t="str">
        <f>IF(AND(J19&gt;=$C$40,J19&lt;=$D$40),"1º Trimestre",IF(AND(J19&gt;=$C$41,J19&lt;=$D$41),"2º Trimestre",IF(AND(J19&gt;=$C$42,J19&lt;=$D$42),"3º Trimestre",IF(AND(J19&gt;=$C$43,J19&lt;=$D$43),"4º Trimestre","-"))))</f>
        <v>-</v>
      </c>
      <c r="L19" s="436"/>
    </row>
    <row r="20" spans="2:12" x14ac:dyDescent="0.25">
      <c r="B20" s="196"/>
      <c r="C20" s="232"/>
      <c r="D20" s="233"/>
      <c r="E20" s="232"/>
      <c r="F20" s="233"/>
      <c r="G20" s="195"/>
      <c r="H20" s="34"/>
      <c r="I20" s="34"/>
      <c r="J20" s="234"/>
      <c r="K20" s="232" t="str">
        <f>IF(AND(J20&gt;=$C$40,J20&lt;=$D$40),"1º Trimestre",IF(AND(J20&gt;=$C$41,J20&lt;=$D$41),"2º Trimestre",IF(AND(J20&gt;=$C$42,J20&lt;=$D$42),"3º Trimestre",IF(AND(J20&gt;=$C$43,J20&lt;=$D$43),"4º Trimestre","-"))))</f>
        <v>-</v>
      </c>
      <c r="L20" s="436"/>
    </row>
    <row r="21" spans="2:12" x14ac:dyDescent="0.25">
      <c r="B21" s="196"/>
      <c r="C21" s="232"/>
      <c r="D21" s="233"/>
      <c r="E21" s="232"/>
      <c r="F21" s="233"/>
      <c r="G21" s="195"/>
      <c r="H21" s="34"/>
      <c r="I21" s="34"/>
      <c r="J21" s="234"/>
      <c r="K21" s="232" t="str">
        <f>IF(AND(J21&gt;=$C$40,J21&lt;=$D$40),"1º Trimestre",IF(AND(J21&gt;=$C$41,J21&lt;=$D$41),"2º Trimestre",IF(AND(J21&gt;=$C$42,J21&lt;=$D$42),"3º Trimestre",IF(AND(J21&gt;=$C$43,J21&lt;=$D$43),"4º Trimestre","-"))))</f>
        <v>-</v>
      </c>
      <c r="L21" s="436"/>
    </row>
    <row r="22" spans="2:12" x14ac:dyDescent="0.25">
      <c r="B22" s="196"/>
      <c r="C22" s="232"/>
      <c r="D22" s="233"/>
      <c r="E22" s="232"/>
      <c r="F22" s="233"/>
      <c r="G22" s="195"/>
      <c r="H22" s="34"/>
      <c r="I22" s="34"/>
      <c r="J22" s="234"/>
      <c r="K22" s="232" t="str">
        <f>IF(AND(J22&gt;=$C$40,J22&lt;=$D$40),"1º Trimestre",IF(AND(J22&gt;=$C$41,J22&lt;=$D$41),"2º Trimestre",IF(AND(J22&gt;=$C$42,J22&lt;=$D$42),"3º Trimestre",IF(AND(J22&gt;=$C$43,J22&lt;=$D$43),"4º Trimestre","-"))))</f>
        <v>-</v>
      </c>
      <c r="L22" s="436"/>
    </row>
    <row r="23" spans="2:12" ht="15.75" thickBot="1" x14ac:dyDescent="0.3">
      <c r="B23" s="189"/>
      <c r="C23" s="190"/>
      <c r="D23" s="192"/>
      <c r="E23" s="190"/>
      <c r="F23" s="192"/>
      <c r="G23" s="191"/>
      <c r="H23" s="28"/>
      <c r="I23" s="28"/>
      <c r="J23" s="167"/>
      <c r="K23" s="190" t="str">
        <f>IF(AND(J23&gt;=$C$40,J23&lt;=$D$40),"1º Trimestre",IF(AND(J23&gt;=$C$41,J23&lt;=$D$41),"2º Trimestre",IF(AND(J23&gt;=$C$42,J23&lt;=$D$42),"3º Trimestre",IF(AND(J23&gt;=$C$43,J23&lt;=$D$43),"4º Trimestre","-"))))</f>
        <v>-</v>
      </c>
      <c r="L23" s="26"/>
    </row>
    <row r="24" spans="2:12" ht="33.75" x14ac:dyDescent="0.25">
      <c r="B24" s="814" t="s">
        <v>107</v>
      </c>
      <c r="C24" s="815"/>
      <c r="D24" s="815"/>
      <c r="E24" s="815"/>
      <c r="F24" s="815"/>
      <c r="G24" s="815"/>
      <c r="H24" s="815"/>
      <c r="I24" s="815"/>
      <c r="J24" s="815"/>
      <c r="K24" s="815"/>
      <c r="L24" s="816"/>
    </row>
    <row r="25" spans="2:12" ht="45" x14ac:dyDescent="0.25">
      <c r="B25" s="242" t="s">
        <v>0</v>
      </c>
      <c r="C25" s="241" t="s">
        <v>94</v>
      </c>
      <c r="D25" s="241" t="s">
        <v>1</v>
      </c>
      <c r="E25" s="241" t="s">
        <v>2</v>
      </c>
      <c r="F25" s="241" t="s">
        <v>3</v>
      </c>
      <c r="G25" s="241" t="s">
        <v>4</v>
      </c>
      <c r="H25" s="241" t="s">
        <v>92</v>
      </c>
      <c r="I25" s="241" t="s">
        <v>93</v>
      </c>
      <c r="J25" s="241" t="s">
        <v>5</v>
      </c>
      <c r="K25" s="241" t="s">
        <v>47</v>
      </c>
      <c r="L25" s="482" t="s">
        <v>136</v>
      </c>
    </row>
    <row r="26" spans="2:12" x14ac:dyDescent="0.25">
      <c r="B26" s="229"/>
      <c r="C26" s="228"/>
      <c r="D26" s="230"/>
      <c r="E26" s="228"/>
      <c r="F26" s="230"/>
      <c r="G26" s="29"/>
      <c r="H26" s="120"/>
      <c r="I26" s="120"/>
      <c r="J26" s="227"/>
      <c r="K26" s="228" t="str">
        <f>IF(AND(J26&gt;=$C$40,J26&lt;=$D$40),"1º Trimestre",IF(AND(J26&gt;=$C$41,J26&lt;=$D$41),"2º Trimestre",IF(AND(J26&gt;=$C$42,J26&lt;=$D$42),"3º Trimestre",IF(AND(J26&gt;=$C$43,J26&lt;=$D$43),"4º Trimestre","-"))))</f>
        <v>-</v>
      </c>
      <c r="L26" s="239"/>
    </row>
    <row r="27" spans="2:12" x14ac:dyDescent="0.25">
      <c r="B27" s="229"/>
      <c r="C27" s="228"/>
      <c r="D27" s="230"/>
      <c r="E27" s="228"/>
      <c r="F27" s="230"/>
      <c r="G27" s="29"/>
      <c r="H27" s="120"/>
      <c r="I27" s="120"/>
      <c r="J27" s="227"/>
      <c r="K27" s="228" t="str">
        <f>IF(AND(J27&gt;=$C$40,J27&lt;=$D$40),"1º Trimestre",IF(AND(J27&gt;=$C$41,J27&lt;=$D$41),"2º Trimestre",IF(AND(J27&gt;=$C$42,J27&lt;=$D$42),"3º Trimestre",IF(AND(J27&gt;=$C$43,J27&lt;=$D$43),"4º Trimestre","-"))))</f>
        <v>-</v>
      </c>
      <c r="L27" s="239"/>
    </row>
    <row r="28" spans="2:12" x14ac:dyDescent="0.25">
      <c r="B28" s="229"/>
      <c r="C28" s="228"/>
      <c r="D28" s="230"/>
      <c r="E28" s="228"/>
      <c r="F28" s="230"/>
      <c r="G28" s="29"/>
      <c r="H28" s="120"/>
      <c r="I28" s="120"/>
      <c r="J28" s="227"/>
      <c r="K28" s="228" t="str">
        <f>IF(AND(J28&gt;=$C$40,J28&lt;=$D$40),"1º Trimestre",IF(AND(J28&gt;=$C$41,J28&lt;=$D$41),"2º Trimestre",IF(AND(J28&gt;=$C$42,J28&lt;=$D$42),"3º Trimestre",IF(AND(J28&gt;=$C$43,J28&lt;=$D$43),"4º Trimestre","-"))))</f>
        <v>-</v>
      </c>
      <c r="L28" s="239"/>
    </row>
    <row r="29" spans="2:12" x14ac:dyDescent="0.25">
      <c r="B29" s="229"/>
      <c r="C29" s="228"/>
      <c r="D29" s="230"/>
      <c r="E29" s="228"/>
      <c r="F29" s="230"/>
      <c r="G29" s="29"/>
      <c r="H29" s="120"/>
      <c r="I29" s="120"/>
      <c r="J29" s="227"/>
      <c r="K29" s="228" t="str">
        <f>IF(AND(J29&gt;=$C$40,J29&lt;=$D$40),"1º Trimestre",IF(AND(J29&gt;=$C$41,J29&lt;=$D$41),"2º Trimestre",IF(AND(J29&gt;=$C$42,J29&lt;=$D$42),"3º Trimestre",IF(AND(J29&gt;=$C$43,J29&lt;=$D$43),"4º Trimestre","-"))))</f>
        <v>-</v>
      </c>
      <c r="L29" s="239"/>
    </row>
    <row r="30" spans="2:12" ht="15.75" thickBot="1" x14ac:dyDescent="0.3">
      <c r="B30" s="200"/>
      <c r="C30" s="201"/>
      <c r="D30" s="202"/>
      <c r="E30" s="201"/>
      <c r="F30" s="202"/>
      <c r="G30" s="164"/>
      <c r="H30" s="166"/>
      <c r="I30" s="166"/>
      <c r="J30" s="203"/>
      <c r="K30" s="201" t="str">
        <f>IF(AND(J30&gt;=$C$40,J30&lt;=$D$40),"1º Trimestre",IF(AND(J30&gt;=$C$41,J30&lt;=$D$41),"2º Trimestre",IF(AND(J30&gt;=$C$42,J30&lt;=$D$42),"3º Trimestre",IF(AND(J30&gt;=$C$43,J30&lt;=$D$43),"4º Trimestre","-"))))</f>
        <v>-</v>
      </c>
      <c r="L30" s="221"/>
    </row>
    <row r="31" spans="2:12" ht="33.75" x14ac:dyDescent="0.25">
      <c r="B31" s="814" t="s">
        <v>108</v>
      </c>
      <c r="C31" s="815"/>
      <c r="D31" s="815"/>
      <c r="E31" s="815"/>
      <c r="F31" s="815"/>
      <c r="G31" s="815"/>
      <c r="H31" s="815"/>
      <c r="I31" s="815"/>
      <c r="J31" s="815"/>
      <c r="K31" s="815"/>
      <c r="L31" s="816"/>
    </row>
    <row r="32" spans="2:12" ht="45" x14ac:dyDescent="0.25">
      <c r="B32" s="242" t="s">
        <v>0</v>
      </c>
      <c r="C32" s="241" t="s">
        <v>94</v>
      </c>
      <c r="D32" s="241" t="s">
        <v>1</v>
      </c>
      <c r="E32" s="241" t="s">
        <v>2</v>
      </c>
      <c r="F32" s="241" t="s">
        <v>3</v>
      </c>
      <c r="G32" s="241" t="s">
        <v>4</v>
      </c>
      <c r="H32" s="241" t="s">
        <v>92</v>
      </c>
      <c r="I32" s="241" t="s">
        <v>93</v>
      </c>
      <c r="J32" s="241" t="s">
        <v>5</v>
      </c>
      <c r="K32" s="241" t="s">
        <v>47</v>
      </c>
      <c r="L32" s="482" t="s">
        <v>136</v>
      </c>
    </row>
    <row r="33" spans="2:12" x14ac:dyDescent="0.25">
      <c r="B33" s="196"/>
      <c r="C33" s="232"/>
      <c r="D33" s="233"/>
      <c r="E33" s="232"/>
      <c r="F33" s="233"/>
      <c r="G33" s="195"/>
      <c r="H33" s="34"/>
      <c r="I33" s="34"/>
      <c r="J33" s="234"/>
      <c r="K33" s="232" t="str">
        <f>IF(AND(J33&gt;=$C$40,J33&lt;=$D$40),"1º Trimestre",IF(AND(J33&gt;=$C$41,J33&lt;=$D$41),"2º Trimestre",IF(AND(J33&gt;=$C$42,J33&lt;=$D$42),"3º Trimestre",IF(AND(J33&gt;=$C$43,J33&lt;=$D$43),"4º Trimestre","-"))))</f>
        <v>-</v>
      </c>
      <c r="L33" s="436"/>
    </row>
    <row r="34" spans="2:12" x14ac:dyDescent="0.25">
      <c r="B34" s="196"/>
      <c r="C34" s="232"/>
      <c r="D34" s="233"/>
      <c r="E34" s="232"/>
      <c r="F34" s="233"/>
      <c r="G34" s="195"/>
      <c r="H34" s="34"/>
      <c r="I34" s="34"/>
      <c r="J34" s="234"/>
      <c r="K34" s="232" t="str">
        <f>IF(AND(J34&gt;=$C$40,J34&lt;=$D$40),"1º Trimestre",IF(AND(J34&gt;=$C$41,J34&lt;=$D$41),"2º Trimestre",IF(AND(J34&gt;=$C$42,J34&lt;=$D$42),"3º Trimestre",IF(AND(J34&gt;=$C$43,J34&lt;=$D$43),"4º Trimestre","-"))))</f>
        <v>-</v>
      </c>
      <c r="L34" s="436"/>
    </row>
    <row r="35" spans="2:12" x14ac:dyDescent="0.25">
      <c r="B35" s="196"/>
      <c r="C35" s="232"/>
      <c r="D35" s="233"/>
      <c r="E35" s="232"/>
      <c r="F35" s="233"/>
      <c r="G35" s="195"/>
      <c r="H35" s="34"/>
      <c r="I35" s="34"/>
      <c r="J35" s="234"/>
      <c r="K35" s="232" t="str">
        <f>IF(AND(J35&gt;=$C$40,J35&lt;=$D$40),"1º Trimestre",IF(AND(J35&gt;=$C$41,J35&lt;=$D$41),"2º Trimestre",IF(AND(J35&gt;=$C$42,J35&lt;=$D$42),"3º Trimestre",IF(AND(J35&gt;=$C$43,J35&lt;=$D$43),"4º Trimestre","-"))))</f>
        <v>-</v>
      </c>
      <c r="L35" s="436"/>
    </row>
    <row r="36" spans="2:12" x14ac:dyDescent="0.25">
      <c r="B36" s="196"/>
      <c r="C36" s="232"/>
      <c r="D36" s="233"/>
      <c r="E36" s="232"/>
      <c r="F36" s="233"/>
      <c r="G36" s="36"/>
      <c r="H36" s="34"/>
      <c r="I36" s="34"/>
      <c r="J36" s="234"/>
      <c r="K36" s="232" t="str">
        <f>IF(AND(J36&gt;=$C$40,J36&lt;=$D$40),"1º Trimestre",IF(AND(J36&gt;=$C$41,J36&lt;=$D$41),"2º Trimestre",IF(AND(J36&gt;=$C$42,J36&lt;=$D$42),"3º Trimestre",IF(AND(J36&gt;=$C$43,J36&lt;=$D$43),"4º Trimestre","-"))))</f>
        <v>-</v>
      </c>
      <c r="L36" s="436"/>
    </row>
    <row r="37" spans="2:12" ht="15.75" thickBot="1" x14ac:dyDescent="0.3">
      <c r="B37" s="189"/>
      <c r="C37" s="190"/>
      <c r="D37" s="192"/>
      <c r="E37" s="190"/>
      <c r="F37" s="192"/>
      <c r="G37" s="37"/>
      <c r="H37" s="28"/>
      <c r="I37" s="28"/>
      <c r="J37" s="167"/>
      <c r="K37" s="190" t="str">
        <f>IF(AND(J37&gt;=$C$40,J37&lt;=$D$40),"1º Trimestre",IF(AND(J37&gt;=$C$41,J37&lt;=$D$41),"2º Trimestre",IF(AND(J37&gt;=$C$42,J37&lt;=$D$42),"3º Trimestre",IF(AND(J37&gt;=$C$43,J37&lt;=$D$43),"4º Trimestre","-"))))</f>
        <v>-</v>
      </c>
      <c r="L37" s="26"/>
    </row>
    <row r="38" spans="2:12" ht="19.5" thickBot="1" x14ac:dyDescent="0.3">
      <c r="B38" s="435"/>
      <c r="G38" s="292">
        <f>SUM(G5:G37)</f>
        <v>0</v>
      </c>
      <c r="H38" s="295">
        <f>SUM(H5:H37)</f>
        <v>0</v>
      </c>
      <c r="I38" s="440"/>
    </row>
    <row r="39" spans="2:12" ht="16.5" thickBot="1" x14ac:dyDescent="0.3">
      <c r="B39" s="86"/>
      <c r="C39" s="80" t="s">
        <v>45</v>
      </c>
      <c r="D39" s="81" t="s">
        <v>46</v>
      </c>
    </row>
    <row r="40" spans="2:12" ht="15.75" x14ac:dyDescent="0.25">
      <c r="B40" s="91" t="s">
        <v>41</v>
      </c>
      <c r="C40" s="82">
        <v>45292</v>
      </c>
      <c r="D40" s="79">
        <v>45382</v>
      </c>
    </row>
    <row r="41" spans="2:12" ht="15.75" x14ac:dyDescent="0.25">
      <c r="B41" s="88" t="s">
        <v>42</v>
      </c>
      <c r="C41" s="83">
        <v>45383</v>
      </c>
      <c r="D41" s="77">
        <v>45473</v>
      </c>
    </row>
    <row r="42" spans="2:12" ht="15.75" x14ac:dyDescent="0.25">
      <c r="B42" s="88" t="s">
        <v>43</v>
      </c>
      <c r="C42" s="83">
        <v>45474</v>
      </c>
      <c r="D42" s="77">
        <v>45565</v>
      </c>
    </row>
    <row r="43" spans="2:12" ht="16.5" thickBot="1" x14ac:dyDescent="0.3">
      <c r="B43" s="89" t="s">
        <v>44</v>
      </c>
      <c r="C43" s="84">
        <v>45566</v>
      </c>
      <c r="D43" s="78">
        <v>45657</v>
      </c>
    </row>
  </sheetData>
  <sheetProtection selectLockedCells="1"/>
  <mergeCells count="6">
    <mergeCell ref="B31:L31"/>
    <mergeCell ref="B2:L2"/>
    <mergeCell ref="B3:L3"/>
    <mergeCell ref="B10:L10"/>
    <mergeCell ref="B17:L17"/>
    <mergeCell ref="B24:L24"/>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5"/>
  <sheetViews>
    <sheetView showGridLines="0" topLeftCell="B1" zoomScale="80" zoomScaleNormal="80" workbookViewId="0">
      <selection activeCell="F51" sqref="F51"/>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8" width="25.7109375" style="5" customWidth="1"/>
    <col min="9" max="9" width="20.7109375" style="5" customWidth="1"/>
    <col min="10" max="10" width="25.7109375" style="5" customWidth="1"/>
    <col min="11" max="11" width="20.7109375" style="5" customWidth="1"/>
    <col min="12" max="12" width="13.7109375" style="5" customWidth="1"/>
    <col min="13" max="16384" width="9.140625" style="5"/>
  </cols>
  <sheetData>
    <row r="1" spans="2:12" ht="19.5" thickBot="1" x14ac:dyDescent="0.3">
      <c r="B1" s="405" t="s">
        <v>109</v>
      </c>
      <c r="C1" s="405" t="s">
        <v>110</v>
      </c>
    </row>
    <row r="2" spans="2:12" ht="34.5" thickBot="1" x14ac:dyDescent="0.3">
      <c r="B2" s="811" t="s">
        <v>851</v>
      </c>
      <c r="C2" s="812"/>
      <c r="D2" s="812"/>
      <c r="E2" s="812"/>
      <c r="F2" s="812"/>
      <c r="G2" s="812"/>
      <c r="H2" s="812"/>
      <c r="I2" s="812"/>
      <c r="J2" s="812"/>
      <c r="K2" s="812"/>
      <c r="L2" s="813"/>
    </row>
    <row r="3" spans="2:12" ht="33.75" x14ac:dyDescent="0.25">
      <c r="B3" s="814" t="s">
        <v>104</v>
      </c>
      <c r="C3" s="815"/>
      <c r="D3" s="815"/>
      <c r="E3" s="815"/>
      <c r="F3" s="815"/>
      <c r="G3" s="815"/>
      <c r="H3" s="815"/>
      <c r="I3" s="815"/>
      <c r="J3" s="815"/>
      <c r="K3" s="815"/>
      <c r="L3" s="816"/>
    </row>
    <row r="4" spans="2:12" ht="45" x14ac:dyDescent="0.25">
      <c r="B4" s="242" t="s">
        <v>0</v>
      </c>
      <c r="C4" s="241" t="s">
        <v>94</v>
      </c>
      <c r="D4" s="241" t="s">
        <v>1</v>
      </c>
      <c r="E4" s="241" t="s">
        <v>2</v>
      </c>
      <c r="F4" s="241" t="s">
        <v>3</v>
      </c>
      <c r="G4" s="241" t="s">
        <v>4</v>
      </c>
      <c r="H4" s="241" t="s">
        <v>92</v>
      </c>
      <c r="I4" s="241" t="s">
        <v>93</v>
      </c>
      <c r="J4" s="241" t="s">
        <v>5</v>
      </c>
      <c r="K4" s="241" t="s">
        <v>47</v>
      </c>
      <c r="L4" s="482" t="s">
        <v>136</v>
      </c>
    </row>
    <row r="5" spans="2:12" x14ac:dyDescent="0.25">
      <c r="B5" s="196"/>
      <c r="C5" s="640"/>
      <c r="D5" s="640"/>
      <c r="E5" s="640"/>
      <c r="F5" s="640"/>
      <c r="G5" s="186"/>
      <c r="H5" s="674"/>
      <c r="I5" s="674"/>
      <c r="J5" s="675"/>
      <c r="K5" s="664"/>
      <c r="L5" s="653"/>
    </row>
    <row r="6" spans="2:12" x14ac:dyDescent="0.25">
      <c r="B6" s="196"/>
      <c r="C6" s="640"/>
      <c r="D6" s="640"/>
      <c r="E6" s="640"/>
      <c r="F6" s="640"/>
      <c r="G6" s="186"/>
      <c r="H6" s="674"/>
      <c r="I6" s="674"/>
      <c r="J6" s="675"/>
      <c r="K6" s="664"/>
      <c r="L6" s="653"/>
    </row>
    <row r="7" spans="2:12" x14ac:dyDescent="0.25">
      <c r="B7" s="196"/>
      <c r="C7" s="640"/>
      <c r="D7" s="640"/>
      <c r="E7" s="640"/>
      <c r="F7" s="640"/>
      <c r="G7" s="186"/>
      <c r="H7" s="674"/>
      <c r="I7" s="674"/>
      <c r="J7" s="675"/>
      <c r="K7" s="664"/>
      <c r="L7" s="653"/>
    </row>
    <row r="8" spans="2:12" x14ac:dyDescent="0.25">
      <c r="B8" s="196"/>
      <c r="C8" s="640"/>
      <c r="D8" s="640"/>
      <c r="E8" s="640"/>
      <c r="F8" s="640"/>
      <c r="G8" s="186"/>
      <c r="H8" s="674"/>
      <c r="I8" s="674"/>
      <c r="J8" s="675"/>
      <c r="K8" s="664"/>
      <c r="L8" s="653"/>
    </row>
    <row r="9" spans="2:12" x14ac:dyDescent="0.25">
      <c r="B9" s="196"/>
      <c r="C9" s="640"/>
      <c r="D9" s="640"/>
      <c r="E9" s="640"/>
      <c r="F9" s="640"/>
      <c r="G9" s="186"/>
      <c r="H9" s="674"/>
      <c r="I9" s="674"/>
      <c r="J9" s="675"/>
      <c r="K9" s="664"/>
      <c r="L9" s="653"/>
    </row>
    <row r="10" spans="2:12" x14ac:dyDescent="0.25">
      <c r="B10" s="196"/>
      <c r="C10" s="640"/>
      <c r="D10" s="640"/>
      <c r="E10" s="640"/>
      <c r="F10" s="640"/>
      <c r="G10" s="186"/>
      <c r="H10" s="674"/>
      <c r="I10" s="674"/>
      <c r="J10" s="675"/>
      <c r="K10" s="664"/>
      <c r="L10" s="653"/>
    </row>
    <row r="11" spans="2:12" x14ac:dyDescent="0.25">
      <c r="B11" s="196"/>
      <c r="C11" s="640"/>
      <c r="D11" s="640"/>
      <c r="E11" s="640"/>
      <c r="F11" s="640"/>
      <c r="G11" s="186"/>
      <c r="H11" s="674"/>
      <c r="I11" s="674"/>
      <c r="J11" s="675"/>
      <c r="K11" s="664"/>
      <c r="L11" s="653"/>
    </row>
    <row r="12" spans="2:12" x14ac:dyDescent="0.25">
      <c r="B12" s="196"/>
      <c r="C12" s="640"/>
      <c r="D12" s="640"/>
      <c r="E12" s="640"/>
      <c r="F12" s="640"/>
      <c r="G12" s="186"/>
      <c r="H12" s="674"/>
      <c r="I12" s="674"/>
      <c r="J12" s="675"/>
      <c r="K12" s="664"/>
      <c r="L12" s="653"/>
    </row>
    <row r="13" spans="2:12" x14ac:dyDescent="0.25">
      <c r="B13" s="196"/>
      <c r="C13" s="640"/>
      <c r="D13" s="640"/>
      <c r="E13" s="640"/>
      <c r="F13" s="640"/>
      <c r="G13" s="186"/>
      <c r="H13" s="674"/>
      <c r="I13" s="674"/>
      <c r="J13" s="675"/>
      <c r="K13" s="664"/>
      <c r="L13" s="653"/>
    </row>
    <row r="14" spans="2:12" ht="15.75" thickBot="1" x14ac:dyDescent="0.3">
      <c r="B14" s="189"/>
      <c r="C14" s="192"/>
      <c r="D14" s="192"/>
      <c r="E14" s="192"/>
      <c r="F14" s="192"/>
      <c r="G14" s="187"/>
      <c r="H14" s="42"/>
      <c r="I14" s="42"/>
      <c r="J14" s="467"/>
      <c r="K14" s="190" t="str">
        <f>IF(AND(J14&gt;=$C$72,J14&lt;=$D$72),"1º Trimestre",IF(AND(J14&gt;=$C$73,J14&lt;=$D$73),"2º Trimestre",IF(AND(J14&gt;=$C$74,J14&lt;=$D$74),"3º Trimestre",IF(AND(J14&gt;=$C$75,J14&lt;=$D$75),"4º Trimestre","-"))))</f>
        <v>-</v>
      </c>
      <c r="L14" s="26"/>
    </row>
    <row r="15" spans="2:12" ht="33.75" x14ac:dyDescent="0.25">
      <c r="B15" s="814" t="s">
        <v>105</v>
      </c>
      <c r="C15" s="815"/>
      <c r="D15" s="815"/>
      <c r="E15" s="815"/>
      <c r="F15" s="815"/>
      <c r="G15" s="815"/>
      <c r="H15" s="815"/>
      <c r="I15" s="815"/>
      <c r="J15" s="815"/>
      <c r="K15" s="815"/>
      <c r="L15" s="816"/>
    </row>
    <row r="16" spans="2:12" ht="45" x14ac:dyDescent="0.25">
      <c r="B16" s="242" t="s">
        <v>0</v>
      </c>
      <c r="C16" s="241" t="s">
        <v>94</v>
      </c>
      <c r="D16" s="241" t="s">
        <v>1</v>
      </c>
      <c r="E16" s="241" t="s">
        <v>2</v>
      </c>
      <c r="F16" s="241" t="s">
        <v>3</v>
      </c>
      <c r="G16" s="241" t="s">
        <v>4</v>
      </c>
      <c r="H16" s="241" t="s">
        <v>92</v>
      </c>
      <c r="I16" s="241" t="s">
        <v>93</v>
      </c>
      <c r="J16" s="241" t="s">
        <v>5</v>
      </c>
      <c r="K16" s="241" t="s">
        <v>47</v>
      </c>
      <c r="L16" s="482" t="s">
        <v>136</v>
      </c>
    </row>
    <row r="17" spans="2:12" ht="23.25" x14ac:dyDescent="0.25">
      <c r="B17" s="67"/>
      <c r="C17" s="138"/>
      <c r="D17" s="138"/>
      <c r="E17" s="138"/>
      <c r="F17" s="138"/>
      <c r="G17" s="135"/>
      <c r="H17" s="130"/>
      <c r="I17" s="130"/>
      <c r="J17" s="207"/>
      <c r="K17" s="197" t="str">
        <f t="shared" ref="K17:K26" si="0">IF(AND(J17&gt;=$C$72,J17&lt;=$D$72),"1º Trimestre",IF(AND(J17&gt;=$C$73,J17&lt;=$D$73),"2º Trimestre",IF(AND(J17&gt;=$C$74,J17&lt;=$D$74),"3º Trimestre",IF(AND(J17&gt;=$C$75,J17&lt;=$D$75),"4º Trimestre","-"))))</f>
        <v>-</v>
      </c>
      <c r="L17" s="239"/>
    </row>
    <row r="18" spans="2:12" ht="23.25" x14ac:dyDescent="0.25">
      <c r="B18" s="67"/>
      <c r="C18" s="138"/>
      <c r="D18" s="138"/>
      <c r="E18" s="138"/>
      <c r="F18" s="138"/>
      <c r="G18" s="135"/>
      <c r="H18" s="130"/>
      <c r="I18" s="130"/>
      <c r="J18" s="207"/>
      <c r="K18" s="197" t="str">
        <f t="shared" si="0"/>
        <v>-</v>
      </c>
      <c r="L18" s="239"/>
    </row>
    <row r="19" spans="2:12" ht="23.25" x14ac:dyDescent="0.25">
      <c r="B19" s="67"/>
      <c r="C19" s="138"/>
      <c r="D19" s="138"/>
      <c r="E19" s="138"/>
      <c r="F19" s="138"/>
      <c r="G19" s="135"/>
      <c r="H19" s="130"/>
      <c r="I19" s="130"/>
      <c r="J19" s="207"/>
      <c r="K19" s="197" t="str">
        <f t="shared" si="0"/>
        <v>-</v>
      </c>
      <c r="L19" s="239"/>
    </row>
    <row r="20" spans="2:12" ht="23.25" x14ac:dyDescent="0.25">
      <c r="B20" s="67"/>
      <c r="C20" s="138"/>
      <c r="D20" s="138"/>
      <c r="E20" s="138"/>
      <c r="F20" s="138"/>
      <c r="G20" s="135"/>
      <c r="H20" s="130"/>
      <c r="I20" s="130"/>
      <c r="J20" s="207"/>
      <c r="K20" s="197" t="str">
        <f t="shared" si="0"/>
        <v>-</v>
      </c>
      <c r="L20" s="239"/>
    </row>
    <row r="21" spans="2:12" ht="23.25" x14ac:dyDescent="0.25">
      <c r="B21" s="67"/>
      <c r="C21" s="138"/>
      <c r="D21" s="138"/>
      <c r="E21" s="138"/>
      <c r="F21" s="138"/>
      <c r="G21" s="135"/>
      <c r="H21" s="130"/>
      <c r="I21" s="130"/>
      <c r="J21" s="207"/>
      <c r="K21" s="197" t="str">
        <f t="shared" si="0"/>
        <v>-</v>
      </c>
      <c r="L21" s="239"/>
    </row>
    <row r="22" spans="2:12" ht="23.25" x14ac:dyDescent="0.25">
      <c r="B22" s="67"/>
      <c r="C22" s="138"/>
      <c r="D22" s="138"/>
      <c r="E22" s="138"/>
      <c r="F22" s="138"/>
      <c r="G22" s="135"/>
      <c r="H22" s="130"/>
      <c r="I22" s="130"/>
      <c r="J22" s="207"/>
      <c r="K22" s="197" t="str">
        <f t="shared" si="0"/>
        <v>-</v>
      </c>
      <c r="L22" s="239"/>
    </row>
    <row r="23" spans="2:12" ht="23.25" x14ac:dyDescent="0.25">
      <c r="B23" s="67"/>
      <c r="C23" s="138"/>
      <c r="D23" s="138"/>
      <c r="E23" s="138"/>
      <c r="F23" s="138"/>
      <c r="G23" s="135"/>
      <c r="H23" s="130"/>
      <c r="I23" s="130"/>
      <c r="J23" s="207"/>
      <c r="K23" s="197" t="str">
        <f t="shared" si="0"/>
        <v>-</v>
      </c>
      <c r="L23" s="239"/>
    </row>
    <row r="24" spans="2:12" ht="23.25" x14ac:dyDescent="0.25">
      <c r="B24" s="67"/>
      <c r="C24" s="138"/>
      <c r="D24" s="138"/>
      <c r="E24" s="138"/>
      <c r="F24" s="138"/>
      <c r="G24" s="135"/>
      <c r="H24" s="130"/>
      <c r="I24" s="130"/>
      <c r="J24" s="207"/>
      <c r="K24" s="197" t="str">
        <f t="shared" si="0"/>
        <v>-</v>
      </c>
      <c r="L24" s="239"/>
    </row>
    <row r="25" spans="2:12" ht="23.25" x14ac:dyDescent="0.25">
      <c r="B25" s="67"/>
      <c r="C25" s="138"/>
      <c r="D25" s="138"/>
      <c r="E25" s="138"/>
      <c r="F25" s="138"/>
      <c r="G25" s="135"/>
      <c r="H25" s="130"/>
      <c r="I25" s="130"/>
      <c r="J25" s="207"/>
      <c r="K25" s="197" t="str">
        <f t="shared" si="0"/>
        <v>-</v>
      </c>
      <c r="L25" s="239"/>
    </row>
    <row r="26" spans="2:12" ht="24" thickBot="1" x14ac:dyDescent="0.3">
      <c r="B26" s="19"/>
      <c r="C26" s="129"/>
      <c r="D26" s="129"/>
      <c r="E26" s="129"/>
      <c r="F26" s="129"/>
      <c r="G26" s="499"/>
      <c r="H26" s="500"/>
      <c r="I26" s="500"/>
      <c r="J26" s="501"/>
      <c r="K26" s="208" t="str">
        <f t="shared" si="0"/>
        <v>-</v>
      </c>
      <c r="L26" s="221"/>
    </row>
    <row r="27" spans="2:12" ht="33.75" x14ac:dyDescent="0.25">
      <c r="B27" s="814" t="s">
        <v>106</v>
      </c>
      <c r="C27" s="815"/>
      <c r="D27" s="815"/>
      <c r="E27" s="815"/>
      <c r="F27" s="815"/>
      <c r="G27" s="815"/>
      <c r="H27" s="815"/>
      <c r="I27" s="815"/>
      <c r="J27" s="815"/>
      <c r="K27" s="815"/>
      <c r="L27" s="816"/>
    </row>
    <row r="28" spans="2:12" ht="45" x14ac:dyDescent="0.25">
      <c r="B28" s="242" t="s">
        <v>0</v>
      </c>
      <c r="C28" s="241" t="s">
        <v>94</v>
      </c>
      <c r="D28" s="241" t="s">
        <v>1</v>
      </c>
      <c r="E28" s="241" t="s">
        <v>2</v>
      </c>
      <c r="F28" s="241" t="s">
        <v>3</v>
      </c>
      <c r="G28" s="241" t="s">
        <v>4</v>
      </c>
      <c r="H28" s="241" t="s">
        <v>92</v>
      </c>
      <c r="I28" s="241" t="s">
        <v>93</v>
      </c>
      <c r="J28" s="241" t="s">
        <v>5</v>
      </c>
      <c r="K28" s="241" t="s">
        <v>47</v>
      </c>
      <c r="L28" s="482" t="s">
        <v>136</v>
      </c>
    </row>
    <row r="29" spans="2:12" ht="90" x14ac:dyDescent="0.25">
      <c r="B29" s="196" t="s">
        <v>125</v>
      </c>
      <c r="C29" s="233">
        <v>291518</v>
      </c>
      <c r="D29" s="233" t="s">
        <v>443</v>
      </c>
      <c r="E29" s="233" t="s">
        <v>114</v>
      </c>
      <c r="F29" s="233" t="s">
        <v>453</v>
      </c>
      <c r="G29" s="186">
        <v>9241.92</v>
      </c>
      <c r="H29" s="41"/>
      <c r="I29" s="41">
        <v>3631</v>
      </c>
      <c r="J29" s="302">
        <v>45869</v>
      </c>
      <c r="K29" s="232">
        <v>3</v>
      </c>
      <c r="L29" s="436" t="s">
        <v>850</v>
      </c>
    </row>
    <row r="30" spans="2:12" ht="90" x14ac:dyDescent="0.25">
      <c r="B30" s="196" t="s">
        <v>125</v>
      </c>
      <c r="C30" s="640">
        <v>291518</v>
      </c>
      <c r="D30" s="640" t="s">
        <v>444</v>
      </c>
      <c r="E30" s="640" t="s">
        <v>114</v>
      </c>
      <c r="F30" s="640" t="s">
        <v>453</v>
      </c>
      <c r="G30" s="186">
        <v>12322.56</v>
      </c>
      <c r="H30" s="655"/>
      <c r="I30" s="655">
        <v>3631</v>
      </c>
      <c r="J30" s="302">
        <v>45869</v>
      </c>
      <c r="K30" s="639">
        <v>3</v>
      </c>
      <c r="L30" s="653" t="s">
        <v>850</v>
      </c>
    </row>
    <row r="31" spans="2:12" ht="90" x14ac:dyDescent="0.25">
      <c r="B31" s="196" t="s">
        <v>125</v>
      </c>
      <c r="C31" s="640">
        <v>291518</v>
      </c>
      <c r="D31" s="640" t="s">
        <v>445</v>
      </c>
      <c r="E31" s="640" t="s">
        <v>114</v>
      </c>
      <c r="F31" s="640" t="s">
        <v>453</v>
      </c>
      <c r="G31" s="186">
        <v>9241.92</v>
      </c>
      <c r="H31" s="655"/>
      <c r="I31" s="655">
        <v>3631</v>
      </c>
      <c r="J31" s="302">
        <v>45869</v>
      </c>
      <c r="K31" s="639">
        <v>3</v>
      </c>
      <c r="L31" s="653" t="s">
        <v>850</v>
      </c>
    </row>
    <row r="32" spans="2:12" ht="90" x14ac:dyDescent="0.25">
      <c r="B32" s="196" t="s">
        <v>125</v>
      </c>
      <c r="C32" s="640">
        <v>291518</v>
      </c>
      <c r="D32" s="640" t="s">
        <v>446</v>
      </c>
      <c r="E32" s="640" t="s">
        <v>114</v>
      </c>
      <c r="F32" s="640" t="s">
        <v>453</v>
      </c>
      <c r="G32" s="186">
        <v>11090.3</v>
      </c>
      <c r="H32" s="655"/>
      <c r="I32" s="655">
        <v>3631</v>
      </c>
      <c r="J32" s="302">
        <v>45869</v>
      </c>
      <c r="K32" s="639">
        <v>3</v>
      </c>
      <c r="L32" s="653" t="s">
        <v>850</v>
      </c>
    </row>
    <row r="33" spans="2:12" ht="90" x14ac:dyDescent="0.25">
      <c r="B33" s="196" t="s">
        <v>125</v>
      </c>
      <c r="C33" s="640">
        <v>291518</v>
      </c>
      <c r="D33" s="640" t="s">
        <v>447</v>
      </c>
      <c r="E33" s="640" t="s">
        <v>114</v>
      </c>
      <c r="F33" s="640" t="s">
        <v>453</v>
      </c>
      <c r="G33" s="186">
        <v>9241.92</v>
      </c>
      <c r="H33" s="655"/>
      <c r="I33" s="655">
        <v>3631</v>
      </c>
      <c r="J33" s="302">
        <v>45869</v>
      </c>
      <c r="K33" s="639">
        <v>3</v>
      </c>
      <c r="L33" s="653" t="s">
        <v>850</v>
      </c>
    </row>
    <row r="34" spans="2:12" ht="90" x14ac:dyDescent="0.25">
      <c r="B34" s="196" t="s">
        <v>125</v>
      </c>
      <c r="C34" s="640">
        <v>291518</v>
      </c>
      <c r="D34" s="640" t="s">
        <v>448</v>
      </c>
      <c r="E34" s="640" t="s">
        <v>114</v>
      </c>
      <c r="F34" s="640" t="s">
        <v>453</v>
      </c>
      <c r="G34" s="186">
        <v>12938.68</v>
      </c>
      <c r="H34" s="655"/>
      <c r="I34" s="655">
        <v>3631</v>
      </c>
      <c r="J34" s="302">
        <v>45869</v>
      </c>
      <c r="K34" s="639">
        <v>3</v>
      </c>
      <c r="L34" s="653" t="s">
        <v>850</v>
      </c>
    </row>
    <row r="35" spans="2:12" ht="90" x14ac:dyDescent="0.25">
      <c r="B35" s="196" t="s">
        <v>125</v>
      </c>
      <c r="C35" s="640">
        <v>291518</v>
      </c>
      <c r="D35" s="640" t="s">
        <v>449</v>
      </c>
      <c r="E35" s="640" t="s">
        <v>114</v>
      </c>
      <c r="F35" s="640" t="s">
        <v>453</v>
      </c>
      <c r="G35" s="186">
        <v>12938.68</v>
      </c>
      <c r="H35" s="655"/>
      <c r="I35" s="655">
        <v>3631</v>
      </c>
      <c r="J35" s="302">
        <v>45869</v>
      </c>
      <c r="K35" s="639">
        <v>3</v>
      </c>
      <c r="L35" s="653" t="s">
        <v>850</v>
      </c>
    </row>
    <row r="36" spans="2:12" ht="90" x14ac:dyDescent="0.25">
      <c r="B36" s="196" t="s">
        <v>125</v>
      </c>
      <c r="C36" s="640">
        <v>291518</v>
      </c>
      <c r="D36" s="640" t="s">
        <v>450</v>
      </c>
      <c r="E36" s="640" t="s">
        <v>114</v>
      </c>
      <c r="F36" s="640" t="s">
        <v>453</v>
      </c>
      <c r="G36" s="186">
        <v>18483.84</v>
      </c>
      <c r="H36" s="655"/>
      <c r="I36" s="655">
        <v>3631</v>
      </c>
      <c r="J36" s="302">
        <v>45869</v>
      </c>
      <c r="K36" s="639">
        <v>3</v>
      </c>
      <c r="L36" s="653" t="s">
        <v>850</v>
      </c>
    </row>
    <row r="37" spans="2:12" ht="90" x14ac:dyDescent="0.25">
      <c r="B37" s="196" t="s">
        <v>125</v>
      </c>
      <c r="C37" s="640">
        <v>291518</v>
      </c>
      <c r="D37" s="640" t="s">
        <v>451</v>
      </c>
      <c r="E37" s="640" t="s">
        <v>114</v>
      </c>
      <c r="F37" s="640" t="s">
        <v>453</v>
      </c>
      <c r="G37" s="186">
        <v>7393.53</v>
      </c>
      <c r="H37" s="655"/>
      <c r="I37" s="655">
        <v>3631</v>
      </c>
      <c r="J37" s="302">
        <v>45869</v>
      </c>
      <c r="K37" s="639">
        <v>3</v>
      </c>
      <c r="L37" s="653" t="s">
        <v>850</v>
      </c>
    </row>
    <row r="38" spans="2:12" ht="90" x14ac:dyDescent="0.25">
      <c r="B38" s="196" t="s">
        <v>125</v>
      </c>
      <c r="C38" s="640">
        <v>291518</v>
      </c>
      <c r="D38" s="640" t="s">
        <v>452</v>
      </c>
      <c r="E38" s="640" t="s">
        <v>114</v>
      </c>
      <c r="F38" s="640" t="s">
        <v>453</v>
      </c>
      <c r="G38" s="186">
        <v>5545.15</v>
      </c>
      <c r="H38" s="655"/>
      <c r="I38" s="655">
        <v>3631</v>
      </c>
      <c r="J38" s="302">
        <v>45869</v>
      </c>
      <c r="K38" s="639">
        <v>3</v>
      </c>
      <c r="L38" s="653" t="s">
        <v>850</v>
      </c>
    </row>
    <row r="39" spans="2:12" ht="90" x14ac:dyDescent="0.25">
      <c r="B39" s="196" t="s">
        <v>125</v>
      </c>
      <c r="C39" s="640">
        <v>291518</v>
      </c>
      <c r="D39" s="640" t="s">
        <v>444</v>
      </c>
      <c r="E39" s="640" t="s">
        <v>114</v>
      </c>
      <c r="F39" s="640" t="s">
        <v>453</v>
      </c>
      <c r="G39" s="186">
        <v>12322.56</v>
      </c>
      <c r="H39" s="655"/>
      <c r="I39" s="655">
        <v>3631</v>
      </c>
      <c r="J39" s="302">
        <v>45869</v>
      </c>
      <c r="K39" s="639">
        <v>3</v>
      </c>
      <c r="L39" s="653" t="s">
        <v>850</v>
      </c>
    </row>
    <row r="40" spans="2:12" ht="90" x14ac:dyDescent="0.25">
      <c r="B40" s="196" t="s">
        <v>125</v>
      </c>
      <c r="C40" s="640">
        <v>291518</v>
      </c>
      <c r="D40" s="640" t="s">
        <v>449</v>
      </c>
      <c r="E40" s="640" t="s">
        <v>114</v>
      </c>
      <c r="F40" s="640" t="s">
        <v>453</v>
      </c>
      <c r="G40" s="186">
        <v>14787.07</v>
      </c>
      <c r="H40" s="655"/>
      <c r="I40" s="655">
        <v>3631</v>
      </c>
      <c r="J40" s="302">
        <v>45869</v>
      </c>
      <c r="K40" s="639">
        <v>3</v>
      </c>
      <c r="L40" s="653" t="s">
        <v>850</v>
      </c>
    </row>
    <row r="41" spans="2:12" ht="90" x14ac:dyDescent="0.25">
      <c r="B41" s="196" t="s">
        <v>125</v>
      </c>
      <c r="C41" s="640">
        <v>291518</v>
      </c>
      <c r="D41" s="640" t="s">
        <v>454</v>
      </c>
      <c r="E41" s="640" t="s">
        <v>114</v>
      </c>
      <c r="F41" s="640" t="s">
        <v>453</v>
      </c>
      <c r="G41" s="186">
        <v>27109.58</v>
      </c>
      <c r="H41" s="655"/>
      <c r="I41" s="655">
        <v>1317</v>
      </c>
      <c r="J41" s="302">
        <v>45869</v>
      </c>
      <c r="K41" s="639">
        <v>3</v>
      </c>
      <c r="L41" s="653" t="s">
        <v>850</v>
      </c>
    </row>
    <row r="42" spans="2:12" ht="23.25" x14ac:dyDescent="0.25">
      <c r="B42" s="196"/>
      <c r="C42" s="640"/>
      <c r="D42" s="640"/>
      <c r="E42" s="640"/>
      <c r="F42" s="640"/>
      <c r="G42" s="186"/>
      <c r="H42" s="655"/>
      <c r="I42" s="655"/>
      <c r="J42" s="302"/>
      <c r="K42" s="639"/>
      <c r="L42" s="653"/>
    </row>
    <row r="43" spans="2:12" ht="23.25" x14ac:dyDescent="0.25">
      <c r="B43" s="196"/>
      <c r="C43" s="233"/>
      <c r="D43" s="233"/>
      <c r="E43" s="233"/>
      <c r="F43" s="233"/>
      <c r="G43" s="186"/>
      <c r="H43" s="41"/>
      <c r="I43" s="41"/>
      <c r="J43" s="302"/>
      <c r="K43" s="232" t="str">
        <f>IF(AND(J43&gt;=$C$72,J43&lt;=$D$72),"1º Trimestre",IF(AND(J43&gt;=$C$73,J43&lt;=$D$73),"2º Trimestre",IF(AND(J43&gt;=$C$74,J43&lt;=$D$74),"3º Trimestre",IF(AND(J43&gt;=$C$75,J43&lt;=$D$75),"4º Trimestre","-"))))</f>
        <v>-</v>
      </c>
      <c r="L43" s="436"/>
    </row>
    <row r="44" spans="2:12" ht="23.25" x14ac:dyDescent="0.25">
      <c r="B44" s="196"/>
      <c r="C44" s="233"/>
      <c r="D44" s="233"/>
      <c r="E44" s="233"/>
      <c r="F44" s="233"/>
      <c r="G44" s="186"/>
      <c r="H44" s="41"/>
      <c r="I44" s="41"/>
      <c r="J44" s="302"/>
      <c r="K44" s="232" t="str">
        <f>IF(AND(J44&gt;=$C$72,J44&lt;=$D$72),"1º Trimestre",IF(AND(J44&gt;=$C$73,J44&lt;=$D$73),"2º Trimestre",IF(AND(J44&gt;=$C$74,J44&lt;=$D$74),"3º Trimestre",IF(AND(J44&gt;=$C$75,J44&lt;=$D$75),"4º Trimestre","-"))))</f>
        <v>-</v>
      </c>
      <c r="L44" s="436"/>
    </row>
    <row r="45" spans="2:12" ht="24" thickBot="1" x14ac:dyDescent="0.3">
      <c r="B45" s="189"/>
      <c r="C45" s="192"/>
      <c r="D45" s="192"/>
      <c r="E45" s="192"/>
      <c r="F45" s="192"/>
      <c r="G45" s="187"/>
      <c r="H45" s="42"/>
      <c r="I45" s="42"/>
      <c r="J45" s="303"/>
      <c r="K45" s="190" t="str">
        <f>IF(AND(J45&gt;=$C$72,J45&lt;=$D$72),"1º Trimestre",IF(AND(J45&gt;=$C$73,J45&lt;=$D$73),"2º Trimestre",IF(AND(J45&gt;=$C$74,J45&lt;=$D$74),"3º Trimestre",IF(AND(J45&gt;=$C$75,J45&lt;=$D$75),"4º Trimestre","-"))))</f>
        <v>-</v>
      </c>
      <c r="L45" s="26"/>
    </row>
    <row r="46" spans="2:12" ht="33.75" x14ac:dyDescent="0.25">
      <c r="B46" s="814" t="s">
        <v>107</v>
      </c>
      <c r="C46" s="815"/>
      <c r="D46" s="815"/>
      <c r="E46" s="815"/>
      <c r="F46" s="815"/>
      <c r="G46" s="815"/>
      <c r="H46" s="815"/>
      <c r="I46" s="815"/>
      <c r="J46" s="815"/>
      <c r="K46" s="815"/>
      <c r="L46" s="816"/>
    </row>
    <row r="47" spans="2:12" ht="45" x14ac:dyDescent="0.25">
      <c r="B47" s="242" t="s">
        <v>0</v>
      </c>
      <c r="C47" s="241" t="s">
        <v>94</v>
      </c>
      <c r="D47" s="241" t="s">
        <v>1</v>
      </c>
      <c r="E47" s="241" t="s">
        <v>2</v>
      </c>
      <c r="F47" s="241" t="s">
        <v>3</v>
      </c>
      <c r="G47" s="241" t="s">
        <v>4</v>
      </c>
      <c r="H47" s="241" t="s">
        <v>92</v>
      </c>
      <c r="I47" s="241" t="s">
        <v>93</v>
      </c>
      <c r="J47" s="241" t="s">
        <v>5</v>
      </c>
      <c r="K47" s="241" t="s">
        <v>47</v>
      </c>
      <c r="L47" s="482" t="s">
        <v>136</v>
      </c>
    </row>
    <row r="48" spans="2:12" ht="90" x14ac:dyDescent="0.25">
      <c r="B48" s="687" t="s">
        <v>125</v>
      </c>
      <c r="C48" s="643">
        <v>294604</v>
      </c>
      <c r="D48" s="645" t="s">
        <v>509</v>
      </c>
      <c r="E48" s="643" t="s">
        <v>114</v>
      </c>
      <c r="F48" s="645" t="s">
        <v>496</v>
      </c>
      <c r="G48" s="307">
        <v>11270</v>
      </c>
      <c r="H48" s="168"/>
      <c r="I48" s="168">
        <v>3953</v>
      </c>
      <c r="J48" s="644">
        <v>45996</v>
      </c>
      <c r="K48" s="643">
        <v>4</v>
      </c>
      <c r="L48" s="281" t="s">
        <v>850</v>
      </c>
    </row>
    <row r="49" spans="2:12" x14ac:dyDescent="0.25">
      <c r="B49" s="271"/>
      <c r="C49" s="272"/>
      <c r="D49" s="272"/>
      <c r="E49" s="272"/>
      <c r="F49" s="272"/>
      <c r="G49" s="272"/>
      <c r="H49" s="272"/>
      <c r="I49" s="272"/>
      <c r="J49" s="272"/>
      <c r="K49" s="272"/>
      <c r="L49" s="676"/>
    </row>
    <row r="50" spans="2:12" x14ac:dyDescent="0.25">
      <c r="B50" s="271"/>
      <c r="C50" s="272"/>
      <c r="D50" s="272"/>
      <c r="E50" s="272"/>
      <c r="F50" s="272"/>
      <c r="G50" s="272"/>
      <c r="H50" s="272"/>
      <c r="I50" s="272"/>
      <c r="J50" s="272"/>
      <c r="K50" s="272"/>
      <c r="L50" s="676"/>
    </row>
    <row r="51" spans="2:12" x14ac:dyDescent="0.25">
      <c r="B51" s="271"/>
      <c r="C51" s="272"/>
      <c r="D51" s="272"/>
      <c r="E51" s="272"/>
      <c r="F51" s="272"/>
      <c r="G51" s="272"/>
      <c r="H51" s="272"/>
      <c r="I51" s="272"/>
      <c r="J51" s="272"/>
      <c r="K51" s="272"/>
      <c r="L51" s="676"/>
    </row>
    <row r="52" spans="2:12" x14ac:dyDescent="0.25">
      <c r="B52" s="267"/>
      <c r="C52" s="268"/>
      <c r="D52" s="268"/>
      <c r="E52" s="268"/>
      <c r="F52" s="268"/>
      <c r="G52" s="268"/>
      <c r="H52" s="268"/>
      <c r="I52" s="268"/>
      <c r="J52" s="268"/>
      <c r="K52" s="268"/>
      <c r="L52" s="651"/>
    </row>
    <row r="53" spans="2:12" x14ac:dyDescent="0.25">
      <c r="B53" s="267"/>
      <c r="C53" s="268"/>
      <c r="D53" s="268"/>
      <c r="E53" s="268"/>
      <c r="F53" s="268"/>
      <c r="G53" s="268"/>
      <c r="H53" s="268"/>
      <c r="I53" s="268"/>
      <c r="J53" s="268"/>
      <c r="K53" s="268"/>
      <c r="L53" s="651"/>
    </row>
    <row r="54" spans="2:12" x14ac:dyDescent="0.25">
      <c r="B54" s="267"/>
      <c r="C54" s="268"/>
      <c r="D54" s="268"/>
      <c r="E54" s="268"/>
      <c r="F54" s="268"/>
      <c r="G54" s="268"/>
      <c r="H54" s="268"/>
      <c r="I54" s="268"/>
      <c r="J54" s="268"/>
      <c r="K54" s="268" t="str">
        <f>IF(AND(J54&gt;=$C$72,J54&lt;=$D$72),"1º Trimestre",IF(AND(J54&gt;=$C$73,J54&lt;=$D$73),"2º Trimestre",IF(AND(J54&gt;=$C$74,J54&lt;=$D$74),"3º Trimestre",IF(AND(J54&gt;=$C$75,J54&lt;=$D$75),"4º Trimestre","-"))))</f>
        <v>-</v>
      </c>
      <c r="L54" s="239"/>
    </row>
    <row r="55" spans="2:12" x14ac:dyDescent="0.25">
      <c r="B55" s="267"/>
      <c r="C55" s="268"/>
      <c r="D55" s="268"/>
      <c r="E55" s="268"/>
      <c r="F55" s="268"/>
      <c r="G55" s="268"/>
      <c r="H55" s="268"/>
      <c r="I55" s="268"/>
      <c r="J55" s="268"/>
      <c r="K55" s="268" t="str">
        <f>IF(AND(J55&gt;=$C$72,J55&lt;=$D$72),"1º Trimestre",IF(AND(J55&gt;=$C$73,J55&lt;=$D$73),"2º Trimestre",IF(AND(J55&gt;=$C$74,J55&lt;=$D$74),"3º Trimestre",IF(AND(J55&gt;=$C$75,J55&lt;=$D$75),"4º Trimestre","-"))))</f>
        <v>-</v>
      </c>
      <c r="L55" s="239"/>
    </row>
    <row r="56" spans="2:12" x14ac:dyDescent="0.25">
      <c r="B56" s="267"/>
      <c r="C56" s="268"/>
      <c r="D56" s="268"/>
      <c r="E56" s="268"/>
      <c r="F56" s="268"/>
      <c r="G56" s="268"/>
      <c r="H56" s="268"/>
      <c r="I56" s="268"/>
      <c r="J56" s="268"/>
      <c r="K56" s="268" t="str">
        <f>IF(AND(J56&gt;=$C$72,J56&lt;=$D$72),"1º Trimestre",IF(AND(J56&gt;=$C$73,J56&lt;=$D$73),"2º Trimestre",IF(AND(J56&gt;=$C$74,J56&lt;=$D$74),"3º Trimestre",IF(AND(J56&gt;=$C$75,J56&lt;=$D$75),"4º Trimestre","-"))))</f>
        <v>-</v>
      </c>
      <c r="L56" s="239"/>
    </row>
    <row r="57" spans="2:12" ht="15.75" thickBot="1" x14ac:dyDescent="0.3">
      <c r="B57" s="493"/>
      <c r="C57" s="494"/>
      <c r="D57" s="494"/>
      <c r="E57" s="494"/>
      <c r="F57" s="494"/>
      <c r="G57" s="494"/>
      <c r="H57" s="494"/>
      <c r="I57" s="494"/>
      <c r="J57" s="494"/>
      <c r="K57" s="494" t="str">
        <f>IF(AND(J57&gt;=$C$72,J57&lt;=$D$72),"1º Trimestre",IF(AND(J57&gt;=$C$73,J57&lt;=$D$73),"2º Trimestre",IF(AND(J57&gt;=$C$74,J57&lt;=$D$74),"3º Trimestre",IF(AND(J57&gt;=$C$75,J57&lt;=$D$75),"4º Trimestre","-"))))</f>
        <v>-</v>
      </c>
      <c r="L57" s="221"/>
    </row>
    <row r="58" spans="2:12" ht="33.75" x14ac:dyDescent="0.25">
      <c r="B58" s="814" t="s">
        <v>81</v>
      </c>
      <c r="C58" s="815"/>
      <c r="D58" s="815"/>
      <c r="E58" s="815"/>
      <c r="F58" s="815"/>
      <c r="G58" s="815"/>
      <c r="H58" s="815"/>
      <c r="I58" s="815"/>
      <c r="J58" s="815"/>
      <c r="K58" s="815"/>
      <c r="L58" s="816"/>
    </row>
    <row r="59" spans="2:12" ht="45" x14ac:dyDescent="0.25">
      <c r="B59" s="242" t="s">
        <v>0</v>
      </c>
      <c r="C59" s="241" t="s">
        <v>94</v>
      </c>
      <c r="D59" s="241" t="s">
        <v>1</v>
      </c>
      <c r="E59" s="241" t="s">
        <v>2</v>
      </c>
      <c r="F59" s="241" t="s">
        <v>3</v>
      </c>
      <c r="G59" s="241" t="s">
        <v>4</v>
      </c>
      <c r="H59" s="241" t="s">
        <v>92</v>
      </c>
      <c r="I59" s="241" t="s">
        <v>93</v>
      </c>
      <c r="J59" s="241" t="s">
        <v>5</v>
      </c>
      <c r="K59" s="241" t="s">
        <v>47</v>
      </c>
      <c r="L59" s="482" t="s">
        <v>136</v>
      </c>
    </row>
    <row r="60" spans="2:12" x14ac:dyDescent="0.25">
      <c r="B60" s="265"/>
      <c r="C60" s="266"/>
      <c r="D60" s="266"/>
      <c r="E60" s="266"/>
      <c r="F60" s="266"/>
      <c r="G60" s="266"/>
      <c r="H60" s="266"/>
      <c r="I60" s="266"/>
      <c r="J60" s="266"/>
      <c r="K60" s="266" t="str">
        <f t="shared" ref="K60:K69" si="1">IF(AND(J60&gt;=$C$72,J60&lt;=$D$72),"1º Trimestre",IF(AND(J60&gt;=$C$73,J60&lt;=$D$73),"2º Trimestre",IF(AND(J60&gt;=$C$74,J60&lt;=$D$74),"3º Trimestre",IF(AND(J60&gt;=$C$75,J60&lt;=$D$75),"4º Trimestre","-"))))</f>
        <v>-</v>
      </c>
      <c r="L60" s="436"/>
    </row>
    <row r="61" spans="2:12" x14ac:dyDescent="0.25">
      <c r="B61" s="265"/>
      <c r="C61" s="266"/>
      <c r="D61" s="266"/>
      <c r="E61" s="266"/>
      <c r="F61" s="266"/>
      <c r="G61" s="266"/>
      <c r="H61" s="266"/>
      <c r="I61" s="266"/>
      <c r="J61" s="266"/>
      <c r="K61" s="266" t="str">
        <f t="shared" si="1"/>
        <v>-</v>
      </c>
      <c r="L61" s="436"/>
    </row>
    <row r="62" spans="2:12" x14ac:dyDescent="0.25">
      <c r="B62" s="265"/>
      <c r="C62" s="266"/>
      <c r="D62" s="266"/>
      <c r="E62" s="266"/>
      <c r="F62" s="266"/>
      <c r="G62" s="266"/>
      <c r="H62" s="266"/>
      <c r="I62" s="266"/>
      <c r="J62" s="266"/>
      <c r="K62" s="266" t="str">
        <f t="shared" si="1"/>
        <v>-</v>
      </c>
      <c r="L62" s="436"/>
    </row>
    <row r="63" spans="2:12" ht="23.25" x14ac:dyDescent="0.25">
      <c r="B63" s="196"/>
      <c r="C63" s="233"/>
      <c r="D63" s="233"/>
      <c r="E63" s="233"/>
      <c r="F63" s="233"/>
      <c r="G63" s="186"/>
      <c r="H63" s="41"/>
      <c r="I63" s="41"/>
      <c r="J63" s="302"/>
      <c r="K63" s="232" t="str">
        <f t="shared" si="1"/>
        <v>-</v>
      </c>
      <c r="L63" s="436"/>
    </row>
    <row r="64" spans="2:12" ht="23.25" x14ac:dyDescent="0.25">
      <c r="B64" s="196"/>
      <c r="C64" s="233"/>
      <c r="D64" s="233"/>
      <c r="E64" s="233"/>
      <c r="F64" s="233"/>
      <c r="G64" s="186"/>
      <c r="H64" s="41"/>
      <c r="I64" s="41"/>
      <c r="J64" s="302"/>
      <c r="K64" s="232" t="str">
        <f t="shared" si="1"/>
        <v>-</v>
      </c>
      <c r="L64" s="436"/>
    </row>
    <row r="65" spans="2:12" ht="23.25" x14ac:dyDescent="0.25">
      <c r="B65" s="196"/>
      <c r="C65" s="233"/>
      <c r="D65" s="233"/>
      <c r="E65" s="233"/>
      <c r="F65" s="233"/>
      <c r="G65" s="186"/>
      <c r="H65" s="41"/>
      <c r="I65" s="41"/>
      <c r="J65" s="302"/>
      <c r="K65" s="232" t="str">
        <f t="shared" si="1"/>
        <v>-</v>
      </c>
      <c r="L65" s="436"/>
    </row>
    <row r="66" spans="2:12" ht="23.25" x14ac:dyDescent="0.25">
      <c r="B66" s="196"/>
      <c r="C66" s="233"/>
      <c r="D66" s="233"/>
      <c r="E66" s="233"/>
      <c r="F66" s="233"/>
      <c r="G66" s="186"/>
      <c r="H66" s="41"/>
      <c r="I66" s="41"/>
      <c r="J66" s="302"/>
      <c r="K66" s="232" t="str">
        <f t="shared" si="1"/>
        <v>-</v>
      </c>
      <c r="L66" s="436"/>
    </row>
    <row r="67" spans="2:12" ht="23.25" x14ac:dyDescent="0.25">
      <c r="B67" s="196"/>
      <c r="C67" s="233"/>
      <c r="D67" s="233"/>
      <c r="E67" s="233"/>
      <c r="F67" s="233"/>
      <c r="G67" s="186"/>
      <c r="H67" s="41"/>
      <c r="I67" s="41"/>
      <c r="J67" s="302"/>
      <c r="K67" s="232" t="str">
        <f t="shared" si="1"/>
        <v>-</v>
      </c>
      <c r="L67" s="436"/>
    </row>
    <row r="68" spans="2:12" ht="23.25" x14ac:dyDescent="0.25">
      <c r="B68" s="196"/>
      <c r="C68" s="233"/>
      <c r="D68" s="233"/>
      <c r="E68" s="233"/>
      <c r="F68" s="233"/>
      <c r="G68" s="186"/>
      <c r="H68" s="41"/>
      <c r="I68" s="41"/>
      <c r="J68" s="302"/>
      <c r="K68" s="232" t="str">
        <f t="shared" si="1"/>
        <v>-</v>
      </c>
      <c r="L68" s="436"/>
    </row>
    <row r="69" spans="2:12" ht="24" thickBot="1" x14ac:dyDescent="0.3">
      <c r="B69" s="189"/>
      <c r="C69" s="192"/>
      <c r="D69" s="192"/>
      <c r="E69" s="192"/>
      <c r="F69" s="192"/>
      <c r="G69" s="187"/>
      <c r="H69" s="42"/>
      <c r="I69" s="42"/>
      <c r="J69" s="303"/>
      <c r="K69" s="190" t="str">
        <f t="shared" si="1"/>
        <v>-</v>
      </c>
      <c r="L69" s="26"/>
    </row>
    <row r="70" spans="2:12" ht="19.5" thickBot="1" x14ac:dyDescent="0.3">
      <c r="B70" s="435"/>
      <c r="C70" s="435"/>
      <c r="D70" s="435"/>
      <c r="E70" s="435"/>
      <c r="F70" s="435"/>
      <c r="G70" s="300">
        <f>SUM(G5:G69)</f>
        <v>173927.70999999996</v>
      </c>
      <c r="H70" s="301">
        <f>SUM(H5:H69)</f>
        <v>0</v>
      </c>
      <c r="I70" s="137"/>
    </row>
    <row r="71" spans="2:12" ht="16.5" thickBot="1" x14ac:dyDescent="0.3">
      <c r="B71" s="86"/>
      <c r="C71" s="80" t="s">
        <v>45</v>
      </c>
      <c r="D71" s="81" t="s">
        <v>46</v>
      </c>
      <c r="E71" s="435"/>
      <c r="F71" s="435"/>
      <c r="G71" s="435"/>
      <c r="H71" s="435"/>
      <c r="I71" s="435"/>
    </row>
    <row r="72" spans="2:12" ht="15.75" x14ac:dyDescent="0.25">
      <c r="B72" s="91" t="s">
        <v>41</v>
      </c>
      <c r="C72" s="82">
        <v>45292</v>
      </c>
      <c r="D72" s="79">
        <v>45382</v>
      </c>
      <c r="E72" s="435"/>
      <c r="F72" s="435"/>
      <c r="G72" s="435"/>
      <c r="H72" s="435"/>
      <c r="I72" s="435"/>
    </row>
    <row r="73" spans="2:12" ht="15.75" x14ac:dyDescent="0.25">
      <c r="B73" s="88" t="s">
        <v>42</v>
      </c>
      <c r="C73" s="83">
        <v>45383</v>
      </c>
      <c r="D73" s="77">
        <v>45473</v>
      </c>
      <c r="E73" s="435"/>
      <c r="F73" s="435"/>
      <c r="G73" s="435"/>
      <c r="H73" s="435"/>
      <c r="I73" s="435"/>
    </row>
    <row r="74" spans="2:12" ht="15.75" x14ac:dyDescent="0.25">
      <c r="B74" s="88" t="s">
        <v>43</v>
      </c>
      <c r="C74" s="83">
        <v>45474</v>
      </c>
      <c r="D74" s="77">
        <v>45565</v>
      </c>
      <c r="E74" s="435"/>
      <c r="F74" s="435"/>
      <c r="G74" s="435"/>
      <c r="H74" s="435"/>
      <c r="I74" s="435"/>
    </row>
    <row r="75" spans="2:12" ht="16.5" thickBot="1" x14ac:dyDescent="0.3">
      <c r="B75" s="89" t="s">
        <v>44</v>
      </c>
      <c r="C75" s="84">
        <v>45566</v>
      </c>
      <c r="D75" s="78">
        <v>45657</v>
      </c>
      <c r="E75" s="435"/>
      <c r="F75" s="435"/>
      <c r="G75" s="435"/>
      <c r="H75" s="435"/>
      <c r="I75" s="435"/>
    </row>
    <row r="76" spans="2:12" x14ac:dyDescent="0.25">
      <c r="B76" s="435"/>
      <c r="C76" s="435"/>
      <c r="D76" s="435"/>
      <c r="E76" s="435"/>
      <c r="F76" s="435"/>
      <c r="G76" s="435"/>
      <c r="H76" s="435"/>
      <c r="I76" s="435"/>
    </row>
    <row r="77" spans="2:12" x14ac:dyDescent="0.25">
      <c r="B77" s="435"/>
      <c r="C77" s="435"/>
      <c r="D77" s="435"/>
      <c r="E77" s="435"/>
      <c r="F77" s="435"/>
      <c r="G77" s="435"/>
      <c r="H77" s="435"/>
      <c r="I77" s="435"/>
    </row>
    <row r="78" spans="2:12" x14ac:dyDescent="0.25">
      <c r="B78" s="435"/>
      <c r="C78" s="435"/>
      <c r="D78" s="435"/>
      <c r="E78" s="435"/>
      <c r="F78" s="435"/>
      <c r="G78" s="435"/>
      <c r="H78" s="435"/>
      <c r="I78" s="435"/>
    </row>
    <row r="79" spans="2:12" x14ac:dyDescent="0.25">
      <c r="B79" s="435"/>
      <c r="C79" s="435"/>
      <c r="D79" s="435"/>
      <c r="E79" s="435"/>
      <c r="F79" s="435"/>
      <c r="G79" s="435"/>
      <c r="H79" s="435"/>
      <c r="I79" s="435"/>
    </row>
    <row r="80" spans="2:12" x14ac:dyDescent="0.25">
      <c r="B80" s="435"/>
      <c r="C80" s="435"/>
      <c r="D80" s="435"/>
      <c r="E80" s="435"/>
      <c r="F80" s="435"/>
      <c r="G80" s="435"/>
      <c r="H80" s="435"/>
      <c r="I80" s="435"/>
    </row>
    <row r="81" spans="2:9" x14ac:dyDescent="0.25">
      <c r="B81" s="435"/>
      <c r="C81" s="435"/>
      <c r="D81" s="435"/>
      <c r="E81" s="435"/>
      <c r="F81" s="435"/>
      <c r="G81" s="435"/>
      <c r="H81" s="435"/>
      <c r="I81" s="435"/>
    </row>
    <row r="82" spans="2:9" x14ac:dyDescent="0.25">
      <c r="B82" s="435"/>
      <c r="C82" s="435"/>
      <c r="D82" s="435"/>
      <c r="E82" s="435"/>
      <c r="F82" s="435"/>
      <c r="G82" s="435"/>
      <c r="H82" s="435"/>
      <c r="I82" s="435"/>
    </row>
    <row r="83" spans="2:9" x14ac:dyDescent="0.25">
      <c r="D83" s="435"/>
      <c r="E83" s="435"/>
      <c r="F83" s="435"/>
      <c r="G83" s="435"/>
      <c r="H83" s="435"/>
      <c r="I83" s="435"/>
    </row>
    <row r="84" spans="2:9" x14ac:dyDescent="0.25">
      <c r="D84" s="435"/>
      <c r="E84" s="435"/>
      <c r="F84" s="435"/>
      <c r="G84" s="435"/>
      <c r="H84" s="435"/>
      <c r="I84" s="435"/>
    </row>
    <row r="85" spans="2:9" x14ac:dyDescent="0.25">
      <c r="D85" s="435"/>
      <c r="E85" s="435"/>
      <c r="F85" s="435"/>
      <c r="G85" s="435"/>
      <c r="H85" s="435"/>
      <c r="I85" s="435"/>
    </row>
  </sheetData>
  <sheetProtection selectLockedCells="1"/>
  <mergeCells count="6">
    <mergeCell ref="B15:L15"/>
    <mergeCell ref="B27:L27"/>
    <mergeCell ref="B46:L46"/>
    <mergeCell ref="B58:L58"/>
    <mergeCell ref="B2:L2"/>
    <mergeCell ref="B3:L3"/>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2"/>
  <sheetViews>
    <sheetView showGridLines="0" zoomScale="80" zoomScaleNormal="80" workbookViewId="0">
      <selection activeCell="F78" sqref="F78"/>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8" width="25.7109375" style="5" customWidth="1"/>
    <col min="9" max="9" width="20.7109375" style="5" customWidth="1"/>
    <col min="10" max="10" width="25.7109375" style="17" customWidth="1"/>
    <col min="11" max="11" width="20.7109375" style="5" customWidth="1"/>
    <col min="12" max="12" width="13.7109375" style="5" customWidth="1"/>
    <col min="13" max="13" width="9.140625" style="5"/>
    <col min="14" max="14" width="12.42578125" style="5" customWidth="1"/>
    <col min="15" max="16" width="11.28515625" style="5" customWidth="1"/>
    <col min="17" max="16384" width="9.140625" style="5"/>
  </cols>
  <sheetData>
    <row r="1" spans="2:15" ht="19.5" thickBot="1" x14ac:dyDescent="0.3">
      <c r="B1" s="405" t="s">
        <v>109</v>
      </c>
      <c r="C1" s="405" t="s">
        <v>110</v>
      </c>
    </row>
    <row r="2" spans="2:15" ht="34.5" thickBot="1" x14ac:dyDescent="0.3">
      <c r="B2" s="811" t="s">
        <v>33</v>
      </c>
      <c r="C2" s="812"/>
      <c r="D2" s="812"/>
      <c r="E2" s="812"/>
      <c r="F2" s="812"/>
      <c r="G2" s="812"/>
      <c r="H2" s="812"/>
      <c r="I2" s="812"/>
      <c r="J2" s="812"/>
      <c r="K2" s="812"/>
      <c r="L2" s="813"/>
    </row>
    <row r="3" spans="2:15" ht="33.75" x14ac:dyDescent="0.25">
      <c r="B3" s="814" t="s">
        <v>104</v>
      </c>
      <c r="C3" s="815"/>
      <c r="D3" s="815"/>
      <c r="E3" s="815"/>
      <c r="F3" s="815"/>
      <c r="G3" s="815"/>
      <c r="H3" s="815"/>
      <c r="I3" s="815"/>
      <c r="J3" s="815"/>
      <c r="K3" s="815"/>
      <c r="L3" s="816"/>
    </row>
    <row r="4" spans="2:15" ht="45" x14ac:dyDescent="0.25">
      <c r="B4" s="242" t="s">
        <v>0</v>
      </c>
      <c r="C4" s="241" t="s">
        <v>94</v>
      </c>
      <c r="D4" s="241" t="s">
        <v>1</v>
      </c>
      <c r="E4" s="241" t="s">
        <v>2</v>
      </c>
      <c r="F4" s="241" t="s">
        <v>3</v>
      </c>
      <c r="G4" s="241" t="s">
        <v>4</v>
      </c>
      <c r="H4" s="241" t="s">
        <v>92</v>
      </c>
      <c r="I4" s="241" t="s">
        <v>93</v>
      </c>
      <c r="J4" s="241" t="s">
        <v>5</v>
      </c>
      <c r="K4" s="241" t="s">
        <v>47</v>
      </c>
      <c r="L4" s="482" t="s">
        <v>136</v>
      </c>
    </row>
    <row r="5" spans="2:15" ht="105" x14ac:dyDescent="0.25">
      <c r="B5" s="196" t="s">
        <v>125</v>
      </c>
      <c r="C5" s="232">
        <v>294049</v>
      </c>
      <c r="D5" s="233" t="s">
        <v>563</v>
      </c>
      <c r="E5" s="232" t="s">
        <v>114</v>
      </c>
      <c r="F5" s="233" t="s">
        <v>564</v>
      </c>
      <c r="G5" s="186">
        <v>844135.42</v>
      </c>
      <c r="H5" s="186"/>
      <c r="I5" s="186">
        <v>3953</v>
      </c>
      <c r="J5" s="234">
        <v>45688</v>
      </c>
      <c r="K5" s="232">
        <v>1</v>
      </c>
      <c r="L5" s="436" t="s">
        <v>850</v>
      </c>
    </row>
    <row r="6" spans="2:15" x14ac:dyDescent="0.25">
      <c r="B6" s="196"/>
      <c r="C6" s="232"/>
      <c r="D6" s="233"/>
      <c r="E6" s="232"/>
      <c r="F6" s="233"/>
      <c r="G6" s="36"/>
      <c r="H6" s="36"/>
      <c r="I6" s="36"/>
      <c r="J6" s="234"/>
      <c r="K6" s="232"/>
      <c r="L6" s="436"/>
    </row>
    <row r="7" spans="2:15" x14ac:dyDescent="0.25">
      <c r="B7" s="196"/>
      <c r="C7" s="232"/>
      <c r="D7" s="233"/>
      <c r="E7" s="232"/>
      <c r="F7" s="233"/>
      <c r="G7" s="36"/>
      <c r="H7" s="36"/>
      <c r="I7" s="36"/>
      <c r="J7" s="234"/>
      <c r="K7" s="232"/>
      <c r="L7" s="436"/>
    </row>
    <row r="8" spans="2:15" x14ac:dyDescent="0.25">
      <c r="B8" s="196"/>
      <c r="C8" s="232"/>
      <c r="D8" s="233"/>
      <c r="E8" s="232"/>
      <c r="F8" s="233"/>
      <c r="G8" s="36"/>
      <c r="H8" s="36"/>
      <c r="I8" s="36"/>
      <c r="J8" s="234"/>
      <c r="K8" s="232" t="str">
        <f>IF(AND(J8&gt;=$C$112,J8&lt;=$D$112),"1º Trimestre",IF(AND(J8&gt;=$C$113,J8&lt;=$D$113),"2º Trimestre",IF(AND(J8&gt;=$C$114,J8&lt;=$D$114),"3º Trimestre",IF(AND(J8&gt;=$C$115,J8&lt;=$D$115),"4º Trimestre","-"))))</f>
        <v>-</v>
      </c>
      <c r="L8" s="436"/>
    </row>
    <row r="9" spans="2:15" ht="15.75" thickBot="1" x14ac:dyDescent="0.3">
      <c r="B9" s="189"/>
      <c r="C9" s="190"/>
      <c r="D9" s="192"/>
      <c r="E9" s="190"/>
      <c r="F9" s="192"/>
      <c r="G9" s="37"/>
      <c r="H9" s="37"/>
      <c r="I9" s="37"/>
      <c r="J9" s="167"/>
      <c r="K9" s="190" t="str">
        <f>IF(AND(J9&gt;=$C$112,J9&lt;=$D$112),"1º Trimestre",IF(AND(J9&gt;=$C$113,J9&lt;=$D$113),"2º Trimestre",IF(AND(J9&gt;=$C$114,J9&lt;=$D$114),"3º Trimestre",IF(AND(J9&gt;=$C$115,J9&lt;=$D$115),"4º Trimestre","-"))))</f>
        <v>-</v>
      </c>
      <c r="L9" s="26"/>
    </row>
    <row r="10" spans="2:15" ht="33.75" x14ac:dyDescent="0.25">
      <c r="B10" s="814" t="s">
        <v>105</v>
      </c>
      <c r="C10" s="815"/>
      <c r="D10" s="815"/>
      <c r="E10" s="815"/>
      <c r="F10" s="815"/>
      <c r="G10" s="815"/>
      <c r="H10" s="815"/>
      <c r="I10" s="815"/>
      <c r="J10" s="815"/>
      <c r="K10" s="815"/>
      <c r="L10" s="816"/>
    </row>
    <row r="11" spans="2:15" ht="45" x14ac:dyDescent="0.25">
      <c r="B11" s="242" t="s">
        <v>0</v>
      </c>
      <c r="C11" s="241" t="s">
        <v>94</v>
      </c>
      <c r="D11" s="241" t="s">
        <v>1</v>
      </c>
      <c r="E11" s="241" t="s">
        <v>2</v>
      </c>
      <c r="F11" s="241" t="s">
        <v>3</v>
      </c>
      <c r="G11" s="241" t="s">
        <v>4</v>
      </c>
      <c r="H11" s="241" t="s">
        <v>92</v>
      </c>
      <c r="I11" s="241" t="s">
        <v>93</v>
      </c>
      <c r="J11" s="241" t="s">
        <v>5</v>
      </c>
      <c r="K11" s="241" t="s">
        <v>47</v>
      </c>
      <c r="L11" s="482" t="s">
        <v>136</v>
      </c>
    </row>
    <row r="12" spans="2:15" x14ac:dyDescent="0.25">
      <c r="B12" s="229"/>
      <c r="C12" s="228"/>
      <c r="D12" s="230"/>
      <c r="E12" s="228"/>
      <c r="F12" s="230"/>
      <c r="G12" s="307"/>
      <c r="H12" s="168"/>
      <c r="I12" s="168"/>
      <c r="J12" s="227"/>
      <c r="K12" s="228"/>
      <c r="L12" s="281"/>
    </row>
    <row r="13" spans="2:15" x14ac:dyDescent="0.25">
      <c r="B13" s="229"/>
      <c r="C13" s="228"/>
      <c r="D13" s="228"/>
      <c r="E13" s="228"/>
      <c r="F13" s="230"/>
      <c r="G13" s="168"/>
      <c r="H13" s="168"/>
      <c r="I13" s="168"/>
      <c r="J13" s="13"/>
      <c r="K13" s="228"/>
      <c r="L13" s="281"/>
    </row>
    <row r="14" spans="2:15" x14ac:dyDescent="0.25">
      <c r="B14" s="229"/>
      <c r="C14" s="228"/>
      <c r="D14" s="230"/>
      <c r="E14" s="228"/>
      <c r="F14" s="230"/>
      <c r="G14" s="168"/>
      <c r="H14" s="168"/>
      <c r="I14" s="168"/>
      <c r="J14" s="13"/>
      <c r="K14" s="228"/>
      <c r="L14" s="281"/>
    </row>
    <row r="15" spans="2:15" x14ac:dyDescent="0.25">
      <c r="B15" s="229"/>
      <c r="C15" s="228"/>
      <c r="D15" s="230"/>
      <c r="E15" s="228"/>
      <c r="F15" s="230"/>
      <c r="G15" s="168"/>
      <c r="H15" s="168"/>
      <c r="I15" s="168"/>
      <c r="J15" s="13"/>
      <c r="K15" s="228"/>
      <c r="L15" s="281"/>
      <c r="M15" s="827" t="s">
        <v>82</v>
      </c>
      <c r="N15" s="828"/>
      <c r="O15" s="828"/>
    </row>
    <row r="16" spans="2:15" x14ac:dyDescent="0.25">
      <c r="B16" s="229"/>
      <c r="C16" s="228"/>
      <c r="D16" s="230"/>
      <c r="E16" s="228"/>
      <c r="F16" s="230"/>
      <c r="G16" s="307"/>
      <c r="H16" s="168"/>
      <c r="I16" s="168"/>
      <c r="J16" s="227"/>
      <c r="K16" s="228"/>
      <c r="L16" s="281"/>
    </row>
    <row r="17" spans="2:15" x14ac:dyDescent="0.25">
      <c r="B17" s="229"/>
      <c r="C17" s="228"/>
      <c r="D17" s="230"/>
      <c r="E17" s="228"/>
      <c r="F17" s="230"/>
      <c r="G17" s="168"/>
      <c r="H17" s="168"/>
      <c r="I17" s="168"/>
      <c r="J17" s="13"/>
      <c r="K17" s="228"/>
      <c r="L17" s="281"/>
    </row>
    <row r="18" spans="2:15" x14ac:dyDescent="0.25">
      <c r="B18" s="229"/>
      <c r="C18" s="228"/>
      <c r="D18" s="230"/>
      <c r="E18" s="228"/>
      <c r="F18" s="230"/>
      <c r="G18" s="168"/>
      <c r="H18" s="168"/>
      <c r="I18" s="168"/>
      <c r="J18" s="13"/>
      <c r="K18" s="228"/>
      <c r="L18" s="281"/>
    </row>
    <row r="19" spans="2:15" x14ac:dyDescent="0.25">
      <c r="B19" s="229"/>
      <c r="C19" s="228"/>
      <c r="D19" s="230"/>
      <c r="E19" s="228"/>
      <c r="F19" s="230"/>
      <c r="G19" s="168"/>
      <c r="H19" s="168"/>
      <c r="I19" s="168"/>
      <c r="J19" s="13"/>
      <c r="K19" s="228"/>
      <c r="L19" s="281"/>
    </row>
    <row r="20" spans="2:15" x14ac:dyDescent="0.25">
      <c r="B20" s="229"/>
      <c r="C20" s="228"/>
      <c r="D20" s="230"/>
      <c r="E20" s="228"/>
      <c r="F20" s="230"/>
      <c r="G20" s="168"/>
      <c r="H20" s="168"/>
      <c r="I20" s="168"/>
      <c r="J20" s="13"/>
      <c r="K20" s="228"/>
      <c r="L20" s="281"/>
    </row>
    <row r="21" spans="2:15" x14ac:dyDescent="0.25">
      <c r="B21" s="229"/>
      <c r="C21" s="228"/>
      <c r="D21" s="230"/>
      <c r="E21" s="228"/>
      <c r="F21" s="230"/>
      <c r="G21" s="168"/>
      <c r="H21" s="168"/>
      <c r="I21" s="168"/>
      <c r="J21" s="13"/>
      <c r="K21" s="228"/>
      <c r="L21" s="281"/>
    </row>
    <row r="22" spans="2:15" x14ac:dyDescent="0.25">
      <c r="B22" s="229"/>
      <c r="C22" s="228"/>
      <c r="D22" s="230"/>
      <c r="E22" s="228"/>
      <c r="F22" s="230"/>
      <c r="G22" s="168"/>
      <c r="H22" s="168"/>
      <c r="I22" s="168"/>
      <c r="J22" s="13"/>
      <c r="K22" s="228"/>
      <c r="L22" s="281"/>
    </row>
    <row r="23" spans="2:15" x14ac:dyDescent="0.25">
      <c r="B23" s="229"/>
      <c r="C23" s="228"/>
      <c r="D23" s="230"/>
      <c r="E23" s="228"/>
      <c r="F23" s="230"/>
      <c r="G23" s="168"/>
      <c r="H23" s="168"/>
      <c r="I23" s="168"/>
      <c r="J23" s="13"/>
      <c r="K23" s="228"/>
      <c r="L23" s="281"/>
    </row>
    <row r="24" spans="2:15" x14ac:dyDescent="0.25">
      <c r="B24" s="229"/>
      <c r="C24" s="228"/>
      <c r="D24" s="230"/>
      <c r="E24" s="228"/>
      <c r="F24" s="230"/>
      <c r="G24" s="307"/>
      <c r="H24" s="168"/>
      <c r="I24" s="168"/>
      <c r="J24" s="13"/>
      <c r="K24" s="228"/>
      <c r="L24" s="281"/>
    </row>
    <row r="25" spans="2:15" x14ac:dyDescent="0.25">
      <c r="B25" s="229"/>
      <c r="C25" s="228"/>
      <c r="D25" s="230"/>
      <c r="E25" s="228"/>
      <c r="F25" s="230"/>
      <c r="G25" s="168"/>
      <c r="H25" s="168"/>
      <c r="I25" s="168"/>
      <c r="J25" s="13"/>
      <c r="K25" s="228"/>
      <c r="L25" s="281"/>
    </row>
    <row r="26" spans="2:15" ht="15.75" thickBot="1" x14ac:dyDescent="0.3">
      <c r="B26" s="200"/>
      <c r="C26" s="201"/>
      <c r="D26" s="202"/>
      <c r="E26" s="201"/>
      <c r="F26" s="202"/>
      <c r="G26" s="169"/>
      <c r="H26" s="169"/>
      <c r="I26" s="169"/>
      <c r="J26" s="287"/>
      <c r="K26" s="201" t="str">
        <f>IF(AND(J26&gt;=$C$112,J26&lt;=$D$112),"1º Trimestre",IF(AND(J26&gt;=$C$113,J26&lt;=$D$113),"2º Trimestre",IF(AND(J26&gt;=$C$114,J26&lt;=$D$114),"3º Trimestre",IF(AND(J26&gt;=$C$115,J26&lt;=$D$115),"4º Trimestre","-"))))</f>
        <v>-</v>
      </c>
      <c r="L26" s="240"/>
    </row>
    <row r="27" spans="2:15" ht="33.75" x14ac:dyDescent="0.25">
      <c r="B27" s="814" t="s">
        <v>106</v>
      </c>
      <c r="C27" s="815"/>
      <c r="D27" s="815"/>
      <c r="E27" s="815"/>
      <c r="F27" s="815"/>
      <c r="G27" s="815"/>
      <c r="H27" s="815"/>
      <c r="I27" s="815"/>
      <c r="J27" s="815"/>
      <c r="K27" s="815"/>
      <c r="L27" s="816"/>
    </row>
    <row r="28" spans="2:15" ht="45" x14ac:dyDescent="0.25">
      <c r="B28" s="242" t="s">
        <v>0</v>
      </c>
      <c r="C28" s="241" t="s">
        <v>94</v>
      </c>
      <c r="D28" s="241" t="s">
        <v>1</v>
      </c>
      <c r="E28" s="241" t="s">
        <v>2</v>
      </c>
      <c r="F28" s="241" t="s">
        <v>3</v>
      </c>
      <c r="G28" s="241" t="s">
        <v>4</v>
      </c>
      <c r="H28" s="241" t="s">
        <v>92</v>
      </c>
      <c r="I28" s="241" t="s">
        <v>93</v>
      </c>
      <c r="J28" s="241" t="s">
        <v>5</v>
      </c>
      <c r="K28" s="241" t="s">
        <v>47</v>
      </c>
      <c r="L28" s="482" t="s">
        <v>136</v>
      </c>
    </row>
    <row r="29" spans="2:15" x14ac:dyDescent="0.25">
      <c r="B29" s="196"/>
      <c r="C29" s="232"/>
      <c r="D29" s="233"/>
      <c r="E29" s="232"/>
      <c r="F29" s="233"/>
      <c r="G29" s="186"/>
      <c r="H29" s="36"/>
      <c r="I29" s="36"/>
      <c r="J29" s="234"/>
      <c r="K29" s="232"/>
      <c r="L29" s="436"/>
      <c r="M29" s="829">
        <v>189700</v>
      </c>
      <c r="N29" s="830"/>
      <c r="O29" s="830"/>
    </row>
    <row r="30" spans="2:15" x14ac:dyDescent="0.25">
      <c r="B30" s="196"/>
      <c r="C30" s="232"/>
      <c r="D30" s="233"/>
      <c r="E30" s="232"/>
      <c r="F30" s="233"/>
      <c r="G30" s="36"/>
      <c r="H30" s="36"/>
      <c r="I30" s="36"/>
      <c r="J30" s="24"/>
      <c r="K30" s="232"/>
      <c r="L30" s="436"/>
    </row>
    <row r="31" spans="2:15" x14ac:dyDescent="0.25">
      <c r="B31" s="196"/>
      <c r="C31" s="232"/>
      <c r="D31" s="233"/>
      <c r="E31" s="232"/>
      <c r="F31" s="233"/>
      <c r="G31" s="36"/>
      <c r="H31" s="36"/>
      <c r="I31" s="36"/>
      <c r="J31" s="24"/>
      <c r="K31" s="232"/>
      <c r="L31" s="436"/>
    </row>
    <row r="32" spans="2:15" x14ac:dyDescent="0.25">
      <c r="B32" s="196"/>
      <c r="C32" s="232"/>
      <c r="D32" s="233"/>
      <c r="E32" s="232"/>
      <c r="F32" s="233"/>
      <c r="G32" s="36"/>
      <c r="H32" s="36"/>
      <c r="I32" s="36"/>
      <c r="J32" s="24"/>
      <c r="K32" s="232"/>
      <c r="L32" s="436"/>
    </row>
    <row r="33" spans="2:12" ht="15.75" thickBot="1" x14ac:dyDescent="0.3">
      <c r="B33" s="189"/>
      <c r="C33" s="190"/>
      <c r="D33" s="192"/>
      <c r="E33" s="190"/>
      <c r="F33" s="192"/>
      <c r="G33" s="37"/>
      <c r="H33" s="37"/>
      <c r="I33" s="37"/>
      <c r="J33" s="25"/>
      <c r="K33" s="190"/>
      <c r="L33" s="26"/>
    </row>
    <row r="34" spans="2:12" ht="33.75" x14ac:dyDescent="0.25">
      <c r="B34" s="814" t="s">
        <v>107</v>
      </c>
      <c r="C34" s="815"/>
      <c r="D34" s="815"/>
      <c r="E34" s="815"/>
      <c r="F34" s="815"/>
      <c r="G34" s="815"/>
      <c r="H34" s="815"/>
      <c r="I34" s="815"/>
      <c r="J34" s="815"/>
      <c r="K34" s="815"/>
      <c r="L34" s="816"/>
    </row>
    <row r="35" spans="2:12" ht="45" x14ac:dyDescent="0.25">
      <c r="B35" s="242" t="s">
        <v>0</v>
      </c>
      <c r="C35" s="241" t="s">
        <v>94</v>
      </c>
      <c r="D35" s="241" t="s">
        <v>1</v>
      </c>
      <c r="E35" s="241" t="s">
        <v>2</v>
      </c>
      <c r="F35" s="241" t="s">
        <v>3</v>
      </c>
      <c r="G35" s="241" t="s">
        <v>4</v>
      </c>
      <c r="H35" s="241" t="s">
        <v>92</v>
      </c>
      <c r="I35" s="241" t="s">
        <v>93</v>
      </c>
      <c r="J35" s="241" t="s">
        <v>5</v>
      </c>
      <c r="K35" s="241" t="s">
        <v>47</v>
      </c>
      <c r="L35" s="482" t="s">
        <v>136</v>
      </c>
    </row>
    <row r="36" spans="2:12" ht="90" x14ac:dyDescent="0.25">
      <c r="B36" s="229" t="s">
        <v>125</v>
      </c>
      <c r="C36" s="228">
        <v>293353</v>
      </c>
      <c r="D36" s="230" t="s">
        <v>487</v>
      </c>
      <c r="E36" s="228" t="s">
        <v>114</v>
      </c>
      <c r="F36" s="230" t="s">
        <v>481</v>
      </c>
      <c r="G36" s="307">
        <v>24931.48</v>
      </c>
      <c r="H36" s="168"/>
      <c r="I36" s="697">
        <v>3953</v>
      </c>
      <c r="J36" s="227">
        <v>45996</v>
      </c>
      <c r="K36" s="228">
        <v>4</v>
      </c>
      <c r="L36" s="281" t="s">
        <v>850</v>
      </c>
    </row>
    <row r="37" spans="2:12" ht="150" x14ac:dyDescent="0.25">
      <c r="B37" s="646" t="s">
        <v>125</v>
      </c>
      <c r="C37" s="643">
        <v>294209</v>
      </c>
      <c r="D37" s="645" t="s">
        <v>493</v>
      </c>
      <c r="E37" s="643" t="s">
        <v>114</v>
      </c>
      <c r="F37" s="645" t="s">
        <v>486</v>
      </c>
      <c r="G37" s="307">
        <v>10600</v>
      </c>
      <c r="H37" s="168"/>
      <c r="I37" s="697">
        <v>3953</v>
      </c>
      <c r="J37" s="644">
        <v>45996</v>
      </c>
      <c r="K37" s="643">
        <v>4</v>
      </c>
      <c r="L37" s="281" t="s">
        <v>850</v>
      </c>
    </row>
    <row r="38" spans="2:12" ht="75" x14ac:dyDescent="0.25">
      <c r="B38" s="646" t="s">
        <v>125</v>
      </c>
      <c r="C38" s="643">
        <v>294232</v>
      </c>
      <c r="D38" s="645" t="s">
        <v>494</v>
      </c>
      <c r="E38" s="643" t="s">
        <v>114</v>
      </c>
      <c r="F38" s="645" t="s">
        <v>483</v>
      </c>
      <c r="G38" s="307">
        <v>26471.07</v>
      </c>
      <c r="H38" s="168"/>
      <c r="I38" s="697">
        <v>3953</v>
      </c>
      <c r="J38" s="644">
        <v>45996</v>
      </c>
      <c r="K38" s="643">
        <v>4</v>
      </c>
      <c r="L38" s="281" t="s">
        <v>850</v>
      </c>
    </row>
    <row r="39" spans="2:12" ht="75" x14ac:dyDescent="0.25">
      <c r="B39" s="646" t="s">
        <v>125</v>
      </c>
      <c r="C39" s="643">
        <v>294237</v>
      </c>
      <c r="D39" s="645" t="s">
        <v>495</v>
      </c>
      <c r="E39" s="643" t="s">
        <v>114</v>
      </c>
      <c r="F39" s="645" t="s">
        <v>483</v>
      </c>
      <c r="G39" s="307">
        <v>10600</v>
      </c>
      <c r="H39" s="168"/>
      <c r="I39" s="697">
        <v>3953</v>
      </c>
      <c r="J39" s="644">
        <v>45996</v>
      </c>
      <c r="K39" s="643">
        <v>4</v>
      </c>
      <c r="L39" s="281" t="s">
        <v>850</v>
      </c>
    </row>
    <row r="40" spans="2:12" ht="90" x14ac:dyDescent="0.25">
      <c r="B40" s="646" t="s">
        <v>125</v>
      </c>
      <c r="C40" s="643">
        <v>294604</v>
      </c>
      <c r="D40" s="645" t="s">
        <v>497</v>
      </c>
      <c r="E40" s="643" t="s">
        <v>114</v>
      </c>
      <c r="F40" s="645" t="s">
        <v>496</v>
      </c>
      <c r="G40" s="307">
        <v>10375</v>
      </c>
      <c r="H40" s="168"/>
      <c r="I40" s="697">
        <v>3953</v>
      </c>
      <c r="J40" s="644">
        <v>45996</v>
      </c>
      <c r="K40" s="643">
        <v>4</v>
      </c>
      <c r="L40" s="281" t="s">
        <v>850</v>
      </c>
    </row>
    <row r="41" spans="2:12" ht="90" x14ac:dyDescent="0.25">
      <c r="B41" s="646" t="s">
        <v>125</v>
      </c>
      <c r="C41" s="643">
        <v>294604</v>
      </c>
      <c r="D41" s="645" t="s">
        <v>498</v>
      </c>
      <c r="E41" s="643" t="s">
        <v>114</v>
      </c>
      <c r="F41" s="645" t="s">
        <v>496</v>
      </c>
      <c r="G41" s="307">
        <v>17810</v>
      </c>
      <c r="H41" s="168"/>
      <c r="I41" s="697">
        <v>3953</v>
      </c>
      <c r="J41" s="644">
        <v>45996</v>
      </c>
      <c r="K41" s="643">
        <v>4</v>
      </c>
      <c r="L41" s="281" t="s">
        <v>850</v>
      </c>
    </row>
    <row r="42" spans="2:12" ht="90" x14ac:dyDescent="0.25">
      <c r="B42" s="646" t="s">
        <v>125</v>
      </c>
      <c r="C42" s="643">
        <v>294604</v>
      </c>
      <c r="D42" s="645" t="s">
        <v>499</v>
      </c>
      <c r="E42" s="643" t="s">
        <v>114</v>
      </c>
      <c r="F42" s="645" t="s">
        <v>496</v>
      </c>
      <c r="G42" s="307">
        <v>8315</v>
      </c>
      <c r="H42" s="168"/>
      <c r="I42" s="697">
        <v>3953</v>
      </c>
      <c r="J42" s="644">
        <v>45996</v>
      </c>
      <c r="K42" s="643">
        <v>4</v>
      </c>
      <c r="L42" s="281" t="s">
        <v>850</v>
      </c>
    </row>
    <row r="43" spans="2:12" ht="90" x14ac:dyDescent="0.25">
      <c r="B43" s="646" t="s">
        <v>125</v>
      </c>
      <c r="C43" s="643">
        <v>294604</v>
      </c>
      <c r="D43" s="645" t="s">
        <v>500</v>
      </c>
      <c r="E43" s="643" t="s">
        <v>114</v>
      </c>
      <c r="F43" s="645" t="s">
        <v>496</v>
      </c>
      <c r="G43" s="307">
        <v>6555</v>
      </c>
      <c r="H43" s="168"/>
      <c r="I43" s="697">
        <v>3953</v>
      </c>
      <c r="J43" s="644">
        <v>45996</v>
      </c>
      <c r="K43" s="643">
        <v>4</v>
      </c>
      <c r="L43" s="281" t="s">
        <v>850</v>
      </c>
    </row>
    <row r="44" spans="2:12" ht="90" x14ac:dyDescent="0.25">
      <c r="B44" s="646" t="s">
        <v>125</v>
      </c>
      <c r="C44" s="643">
        <v>294604</v>
      </c>
      <c r="D44" s="645" t="s">
        <v>501</v>
      </c>
      <c r="E44" s="643" t="s">
        <v>114</v>
      </c>
      <c r="F44" s="645" t="s">
        <v>496</v>
      </c>
      <c r="G44" s="307">
        <v>7795</v>
      </c>
      <c r="H44" s="168"/>
      <c r="I44" s="697">
        <v>3953</v>
      </c>
      <c r="J44" s="644">
        <v>45996</v>
      </c>
      <c r="K44" s="643">
        <v>4</v>
      </c>
      <c r="L44" s="281" t="s">
        <v>850</v>
      </c>
    </row>
    <row r="45" spans="2:12" ht="90" x14ac:dyDescent="0.25">
      <c r="B45" s="646" t="s">
        <v>125</v>
      </c>
      <c r="C45" s="643">
        <v>294604</v>
      </c>
      <c r="D45" s="645" t="s">
        <v>502</v>
      </c>
      <c r="E45" s="643" t="s">
        <v>114</v>
      </c>
      <c r="F45" s="645" t="s">
        <v>496</v>
      </c>
      <c r="G45" s="307">
        <v>91312</v>
      </c>
      <c r="H45" s="168"/>
      <c r="I45" s="697">
        <v>3953</v>
      </c>
      <c r="J45" s="644">
        <v>45996</v>
      </c>
      <c r="K45" s="643">
        <v>4</v>
      </c>
      <c r="L45" s="281" t="s">
        <v>850</v>
      </c>
    </row>
    <row r="46" spans="2:12" ht="90" x14ac:dyDescent="0.25">
      <c r="B46" s="646" t="s">
        <v>125</v>
      </c>
      <c r="C46" s="643">
        <v>294604</v>
      </c>
      <c r="D46" s="645" t="s">
        <v>503</v>
      </c>
      <c r="E46" s="643" t="s">
        <v>114</v>
      </c>
      <c r="F46" s="645" t="s">
        <v>496</v>
      </c>
      <c r="G46" s="307">
        <v>10400</v>
      </c>
      <c r="H46" s="168"/>
      <c r="I46" s="697">
        <v>3953</v>
      </c>
      <c r="J46" s="644">
        <v>45996</v>
      </c>
      <c r="K46" s="643">
        <v>4</v>
      </c>
      <c r="L46" s="281" t="s">
        <v>850</v>
      </c>
    </row>
    <row r="47" spans="2:12" ht="90" x14ac:dyDescent="0.25">
      <c r="B47" s="646" t="s">
        <v>125</v>
      </c>
      <c r="C47" s="643">
        <v>294604</v>
      </c>
      <c r="D47" s="645" t="s">
        <v>504</v>
      </c>
      <c r="E47" s="643" t="s">
        <v>114</v>
      </c>
      <c r="F47" s="645" t="s">
        <v>496</v>
      </c>
      <c r="G47" s="307">
        <v>13728</v>
      </c>
      <c r="H47" s="168"/>
      <c r="I47" s="697">
        <v>3953</v>
      </c>
      <c r="J47" s="644">
        <v>45996</v>
      </c>
      <c r="K47" s="643">
        <v>4</v>
      </c>
      <c r="L47" s="281" t="s">
        <v>850</v>
      </c>
    </row>
    <row r="48" spans="2:12" ht="90" x14ac:dyDescent="0.25">
      <c r="B48" s="646" t="s">
        <v>125</v>
      </c>
      <c r="C48" s="643">
        <v>294604</v>
      </c>
      <c r="D48" s="645" t="s">
        <v>505</v>
      </c>
      <c r="E48" s="643" t="s">
        <v>114</v>
      </c>
      <c r="F48" s="645" t="s">
        <v>496</v>
      </c>
      <c r="G48" s="307">
        <v>1872</v>
      </c>
      <c r="H48" s="168"/>
      <c r="I48" s="697">
        <v>3953</v>
      </c>
      <c r="J48" s="644">
        <v>45996</v>
      </c>
      <c r="K48" s="643">
        <v>4</v>
      </c>
      <c r="L48" s="281" t="s">
        <v>850</v>
      </c>
    </row>
    <row r="49" spans="2:12" ht="90" x14ac:dyDescent="0.25">
      <c r="B49" s="646" t="s">
        <v>125</v>
      </c>
      <c r="C49" s="643">
        <v>294604</v>
      </c>
      <c r="D49" s="645" t="s">
        <v>506</v>
      </c>
      <c r="E49" s="643" t="s">
        <v>114</v>
      </c>
      <c r="F49" s="645" t="s">
        <v>496</v>
      </c>
      <c r="G49" s="307">
        <v>31200</v>
      </c>
      <c r="H49" s="168"/>
      <c r="I49" s="697">
        <v>3953</v>
      </c>
      <c r="J49" s="644">
        <v>45996</v>
      </c>
      <c r="K49" s="643">
        <v>4</v>
      </c>
      <c r="L49" s="281" t="s">
        <v>850</v>
      </c>
    </row>
    <row r="50" spans="2:12" ht="90" x14ac:dyDescent="0.25">
      <c r="B50" s="646" t="s">
        <v>125</v>
      </c>
      <c r="C50" s="643">
        <v>294604</v>
      </c>
      <c r="D50" s="645" t="s">
        <v>507</v>
      </c>
      <c r="E50" s="643" t="s">
        <v>114</v>
      </c>
      <c r="F50" s="645" t="s">
        <v>496</v>
      </c>
      <c r="G50" s="307">
        <v>68640</v>
      </c>
      <c r="H50" s="168"/>
      <c r="I50" s="697">
        <v>3953</v>
      </c>
      <c r="J50" s="644">
        <v>45996</v>
      </c>
      <c r="K50" s="643">
        <v>4</v>
      </c>
      <c r="L50" s="281" t="s">
        <v>850</v>
      </c>
    </row>
    <row r="51" spans="2:12" ht="90" x14ac:dyDescent="0.25">
      <c r="B51" s="646" t="s">
        <v>125</v>
      </c>
      <c r="C51" s="643">
        <v>294604</v>
      </c>
      <c r="D51" s="645" t="s">
        <v>508</v>
      </c>
      <c r="E51" s="643" t="s">
        <v>114</v>
      </c>
      <c r="F51" s="645" t="s">
        <v>496</v>
      </c>
      <c r="G51" s="307">
        <v>18720</v>
      </c>
      <c r="H51" s="168"/>
      <c r="I51" s="697">
        <v>3953</v>
      </c>
      <c r="J51" s="644">
        <v>45996</v>
      </c>
      <c r="K51" s="643">
        <v>4</v>
      </c>
      <c r="L51" s="281" t="s">
        <v>850</v>
      </c>
    </row>
    <row r="52" spans="2:12" ht="90" x14ac:dyDescent="0.25">
      <c r="B52" s="646" t="s">
        <v>125</v>
      </c>
      <c r="C52" s="643">
        <v>294604</v>
      </c>
      <c r="D52" s="645" t="s">
        <v>510</v>
      </c>
      <c r="E52" s="643" t="s">
        <v>114</v>
      </c>
      <c r="F52" s="645" t="s">
        <v>496</v>
      </c>
      <c r="G52" s="307">
        <v>1560</v>
      </c>
      <c r="H52" s="168"/>
      <c r="I52" s="697">
        <v>3953</v>
      </c>
      <c r="J52" s="644">
        <v>45996</v>
      </c>
      <c r="K52" s="643">
        <v>4</v>
      </c>
      <c r="L52" s="281" t="s">
        <v>850</v>
      </c>
    </row>
    <row r="53" spans="2:12" ht="90" x14ac:dyDescent="0.25">
      <c r="B53" s="646" t="s">
        <v>125</v>
      </c>
      <c r="C53" s="643">
        <v>294604</v>
      </c>
      <c r="D53" s="645" t="s">
        <v>513</v>
      </c>
      <c r="E53" s="643" t="s">
        <v>114</v>
      </c>
      <c r="F53" s="645" t="s">
        <v>496</v>
      </c>
      <c r="G53" s="307">
        <v>2912</v>
      </c>
      <c r="H53" s="168"/>
      <c r="I53" s="697">
        <v>3953</v>
      </c>
      <c r="J53" s="644">
        <v>45996</v>
      </c>
      <c r="K53" s="643">
        <v>4</v>
      </c>
      <c r="L53" s="281" t="s">
        <v>850</v>
      </c>
    </row>
    <row r="54" spans="2:12" ht="90" x14ac:dyDescent="0.25">
      <c r="B54" s="646" t="s">
        <v>125</v>
      </c>
      <c r="C54" s="643">
        <v>294604</v>
      </c>
      <c r="D54" s="645" t="s">
        <v>514</v>
      </c>
      <c r="E54" s="643" t="s">
        <v>114</v>
      </c>
      <c r="F54" s="645" t="s">
        <v>496</v>
      </c>
      <c r="G54" s="307">
        <v>17132.939999999999</v>
      </c>
      <c r="H54" s="168"/>
      <c r="I54" s="697">
        <v>3953</v>
      </c>
      <c r="J54" s="644">
        <v>45996</v>
      </c>
      <c r="K54" s="643">
        <v>4</v>
      </c>
      <c r="L54" s="281" t="s">
        <v>850</v>
      </c>
    </row>
    <row r="55" spans="2:12" ht="90" x14ac:dyDescent="0.25">
      <c r="B55" s="646" t="s">
        <v>125</v>
      </c>
      <c r="C55" s="643">
        <v>294604</v>
      </c>
      <c r="D55" s="645" t="s">
        <v>512</v>
      </c>
      <c r="E55" s="643" t="s">
        <v>114</v>
      </c>
      <c r="F55" s="645" t="s">
        <v>496</v>
      </c>
      <c r="G55" s="307">
        <v>780</v>
      </c>
      <c r="H55" s="168"/>
      <c r="I55" s="697">
        <v>3953</v>
      </c>
      <c r="J55" s="644">
        <v>45996</v>
      </c>
      <c r="K55" s="643">
        <v>4</v>
      </c>
      <c r="L55" s="281" t="s">
        <v>850</v>
      </c>
    </row>
    <row r="56" spans="2:12" ht="90" x14ac:dyDescent="0.25">
      <c r="B56" s="646" t="s">
        <v>125</v>
      </c>
      <c r="C56" s="643">
        <v>294604</v>
      </c>
      <c r="D56" s="645" t="s">
        <v>515</v>
      </c>
      <c r="E56" s="643" t="s">
        <v>114</v>
      </c>
      <c r="F56" s="645" t="s">
        <v>496</v>
      </c>
      <c r="G56" s="307">
        <v>780</v>
      </c>
      <c r="H56" s="168"/>
      <c r="I56" s="697">
        <v>3953</v>
      </c>
      <c r="J56" s="644">
        <v>45996</v>
      </c>
      <c r="K56" s="643">
        <v>4</v>
      </c>
      <c r="L56" s="281" t="s">
        <v>850</v>
      </c>
    </row>
    <row r="57" spans="2:12" ht="90" x14ac:dyDescent="0.25">
      <c r="B57" s="646" t="s">
        <v>125</v>
      </c>
      <c r="C57" s="643">
        <v>294604</v>
      </c>
      <c r="D57" s="645" t="s">
        <v>516</v>
      </c>
      <c r="E57" s="643" t="s">
        <v>114</v>
      </c>
      <c r="F57" s="645" t="s">
        <v>496</v>
      </c>
      <c r="G57" s="307">
        <v>99840</v>
      </c>
      <c r="H57" s="168"/>
      <c r="I57" s="697">
        <v>3953</v>
      </c>
      <c r="J57" s="644">
        <v>45996</v>
      </c>
      <c r="K57" s="643">
        <v>4</v>
      </c>
      <c r="L57" s="281" t="s">
        <v>850</v>
      </c>
    </row>
    <row r="58" spans="2:12" ht="90" x14ac:dyDescent="0.25">
      <c r="B58" s="646" t="s">
        <v>125</v>
      </c>
      <c r="C58" s="643">
        <v>294604</v>
      </c>
      <c r="D58" s="645" t="s">
        <v>517</v>
      </c>
      <c r="E58" s="643" t="s">
        <v>114</v>
      </c>
      <c r="F58" s="645" t="s">
        <v>496</v>
      </c>
      <c r="G58" s="307">
        <v>20800</v>
      </c>
      <c r="H58" s="168"/>
      <c r="I58" s="697">
        <v>3953</v>
      </c>
      <c r="J58" s="644">
        <v>45996</v>
      </c>
      <c r="K58" s="643">
        <v>4</v>
      </c>
      <c r="L58" s="281" t="s">
        <v>850</v>
      </c>
    </row>
    <row r="59" spans="2:12" ht="90" x14ac:dyDescent="0.25">
      <c r="B59" s="646" t="s">
        <v>125</v>
      </c>
      <c r="C59" s="643">
        <v>294604</v>
      </c>
      <c r="D59" s="645" t="s">
        <v>518</v>
      </c>
      <c r="E59" s="643" t="s">
        <v>114</v>
      </c>
      <c r="F59" s="645" t="s">
        <v>496</v>
      </c>
      <c r="G59" s="307">
        <v>6165</v>
      </c>
      <c r="H59" s="168"/>
      <c r="I59" s="697">
        <v>3953</v>
      </c>
      <c r="J59" s="644">
        <v>45996</v>
      </c>
      <c r="K59" s="643">
        <v>4</v>
      </c>
      <c r="L59" s="281" t="s">
        <v>850</v>
      </c>
    </row>
    <row r="60" spans="2:12" ht="90" x14ac:dyDescent="0.25">
      <c r="B60" s="646" t="s">
        <v>125</v>
      </c>
      <c r="C60" s="643">
        <v>294604</v>
      </c>
      <c r="D60" s="645" t="s">
        <v>519</v>
      </c>
      <c r="E60" s="643" t="s">
        <v>114</v>
      </c>
      <c r="F60" s="645" t="s">
        <v>496</v>
      </c>
      <c r="G60" s="307">
        <v>10400</v>
      </c>
      <c r="H60" s="168"/>
      <c r="I60" s="697">
        <v>3953</v>
      </c>
      <c r="J60" s="644">
        <v>45996</v>
      </c>
      <c r="K60" s="643">
        <v>4</v>
      </c>
      <c r="L60" s="281" t="s">
        <v>850</v>
      </c>
    </row>
    <row r="61" spans="2:12" ht="90" x14ac:dyDescent="0.25">
      <c r="B61" s="646" t="s">
        <v>125</v>
      </c>
      <c r="C61" s="643">
        <v>294604</v>
      </c>
      <c r="D61" s="645" t="s">
        <v>520</v>
      </c>
      <c r="E61" s="643" t="s">
        <v>114</v>
      </c>
      <c r="F61" s="645" t="s">
        <v>496</v>
      </c>
      <c r="G61" s="307">
        <v>15974.4</v>
      </c>
      <c r="H61" s="168"/>
      <c r="I61" s="697">
        <v>3953</v>
      </c>
      <c r="J61" s="644">
        <v>45996</v>
      </c>
      <c r="K61" s="643">
        <v>4</v>
      </c>
      <c r="L61" s="281" t="s">
        <v>850</v>
      </c>
    </row>
    <row r="62" spans="2:12" ht="90" x14ac:dyDescent="0.25">
      <c r="B62" s="646" t="s">
        <v>125</v>
      </c>
      <c r="C62" s="643">
        <v>294604</v>
      </c>
      <c r="D62" s="645" t="s">
        <v>521</v>
      </c>
      <c r="E62" s="643" t="s">
        <v>114</v>
      </c>
      <c r="F62" s="645" t="s">
        <v>496</v>
      </c>
      <c r="G62" s="307">
        <v>140400</v>
      </c>
      <c r="H62" s="168"/>
      <c r="I62" s="697">
        <v>3953</v>
      </c>
      <c r="J62" s="644">
        <v>45996</v>
      </c>
      <c r="K62" s="643">
        <v>4</v>
      </c>
      <c r="L62" s="281" t="s">
        <v>850</v>
      </c>
    </row>
    <row r="63" spans="2:12" ht="90" x14ac:dyDescent="0.25">
      <c r="B63" s="646" t="s">
        <v>125</v>
      </c>
      <c r="C63" s="643">
        <v>294604</v>
      </c>
      <c r="D63" s="645" t="s">
        <v>522</v>
      </c>
      <c r="E63" s="643" t="s">
        <v>114</v>
      </c>
      <c r="F63" s="645" t="s">
        <v>496</v>
      </c>
      <c r="G63" s="307">
        <v>5200</v>
      </c>
      <c r="H63" s="168"/>
      <c r="I63" s="697">
        <v>3953</v>
      </c>
      <c r="J63" s="644">
        <v>45996</v>
      </c>
      <c r="K63" s="643">
        <v>4</v>
      </c>
      <c r="L63" s="281" t="s">
        <v>850</v>
      </c>
    </row>
    <row r="64" spans="2:12" ht="90" x14ac:dyDescent="0.25">
      <c r="B64" s="646" t="s">
        <v>125</v>
      </c>
      <c r="C64" s="643">
        <v>294604</v>
      </c>
      <c r="D64" s="645" t="s">
        <v>523</v>
      </c>
      <c r="E64" s="643" t="s">
        <v>114</v>
      </c>
      <c r="F64" s="645" t="s">
        <v>496</v>
      </c>
      <c r="G64" s="307">
        <v>41600</v>
      </c>
      <c r="H64" s="168"/>
      <c r="I64" s="697">
        <v>3953</v>
      </c>
      <c r="J64" s="644">
        <v>45996</v>
      </c>
      <c r="K64" s="643">
        <v>4</v>
      </c>
      <c r="L64" s="281" t="s">
        <v>850</v>
      </c>
    </row>
    <row r="65" spans="2:12" ht="90" x14ac:dyDescent="0.25">
      <c r="B65" s="646" t="s">
        <v>125</v>
      </c>
      <c r="C65" s="643">
        <v>294604</v>
      </c>
      <c r="D65" s="645" t="s">
        <v>524</v>
      </c>
      <c r="E65" s="643" t="s">
        <v>114</v>
      </c>
      <c r="F65" s="645" t="s">
        <v>496</v>
      </c>
      <c r="G65" s="307">
        <v>79640</v>
      </c>
      <c r="H65" s="168"/>
      <c r="I65" s="697">
        <v>3953</v>
      </c>
      <c r="J65" s="644">
        <v>45996</v>
      </c>
      <c r="K65" s="643">
        <v>4</v>
      </c>
      <c r="L65" s="281" t="s">
        <v>850</v>
      </c>
    </row>
    <row r="66" spans="2:12" ht="90" x14ac:dyDescent="0.25">
      <c r="B66" s="646" t="s">
        <v>125</v>
      </c>
      <c r="C66" s="643">
        <v>294604</v>
      </c>
      <c r="D66" s="645" t="s">
        <v>525</v>
      </c>
      <c r="E66" s="643" t="s">
        <v>114</v>
      </c>
      <c r="F66" s="645" t="s">
        <v>496</v>
      </c>
      <c r="G66" s="307">
        <v>3000</v>
      </c>
      <c r="H66" s="168"/>
      <c r="I66" s="697">
        <v>3953</v>
      </c>
      <c r="J66" s="644">
        <v>45996</v>
      </c>
      <c r="K66" s="643">
        <v>4</v>
      </c>
      <c r="L66" s="281" t="s">
        <v>850</v>
      </c>
    </row>
    <row r="67" spans="2:12" ht="90" x14ac:dyDescent="0.25">
      <c r="B67" s="646" t="s">
        <v>125</v>
      </c>
      <c r="C67" s="643">
        <v>294604</v>
      </c>
      <c r="D67" s="645" t="s">
        <v>526</v>
      </c>
      <c r="E67" s="643" t="s">
        <v>114</v>
      </c>
      <c r="F67" s="645" t="s">
        <v>496</v>
      </c>
      <c r="G67" s="307">
        <v>40040</v>
      </c>
      <c r="H67" s="168"/>
      <c r="I67" s="697">
        <v>3953</v>
      </c>
      <c r="J67" s="644">
        <v>45996</v>
      </c>
      <c r="K67" s="643">
        <v>4</v>
      </c>
      <c r="L67" s="281" t="s">
        <v>850</v>
      </c>
    </row>
    <row r="68" spans="2:12" ht="90" x14ac:dyDescent="0.25">
      <c r="B68" s="646" t="s">
        <v>125</v>
      </c>
      <c r="C68" s="643">
        <v>294604</v>
      </c>
      <c r="D68" s="645" t="s">
        <v>527</v>
      </c>
      <c r="E68" s="643" t="s">
        <v>114</v>
      </c>
      <c r="F68" s="645" t="s">
        <v>496</v>
      </c>
      <c r="G68" s="307">
        <v>27375</v>
      </c>
      <c r="H68" s="168"/>
      <c r="I68" s="697">
        <v>3953</v>
      </c>
      <c r="J68" s="644">
        <v>45996</v>
      </c>
      <c r="K68" s="643">
        <v>4</v>
      </c>
      <c r="L68" s="281" t="s">
        <v>850</v>
      </c>
    </row>
    <row r="69" spans="2:12" ht="90" x14ac:dyDescent="0.25">
      <c r="B69" s="646" t="s">
        <v>125</v>
      </c>
      <c r="C69" s="643">
        <v>294604</v>
      </c>
      <c r="D69" s="645" t="s">
        <v>528</v>
      </c>
      <c r="E69" s="643" t="s">
        <v>114</v>
      </c>
      <c r="F69" s="645" t="s">
        <v>496</v>
      </c>
      <c r="G69" s="307">
        <v>1748</v>
      </c>
      <c r="H69" s="168"/>
      <c r="I69" s="697">
        <v>3953</v>
      </c>
      <c r="J69" s="644">
        <v>45996</v>
      </c>
      <c r="K69" s="643">
        <v>4</v>
      </c>
      <c r="L69" s="281" t="s">
        <v>850</v>
      </c>
    </row>
    <row r="70" spans="2:12" ht="90" x14ac:dyDescent="0.25">
      <c r="B70" s="646" t="s">
        <v>125</v>
      </c>
      <c r="C70" s="643">
        <v>294604</v>
      </c>
      <c r="D70" s="645" t="s">
        <v>529</v>
      </c>
      <c r="E70" s="643" t="s">
        <v>114</v>
      </c>
      <c r="F70" s="645" t="s">
        <v>496</v>
      </c>
      <c r="G70" s="307">
        <v>5616</v>
      </c>
      <c r="H70" s="168"/>
      <c r="I70" s="697">
        <v>3953</v>
      </c>
      <c r="J70" s="644">
        <v>45996</v>
      </c>
      <c r="K70" s="643">
        <v>4</v>
      </c>
      <c r="L70" s="281" t="s">
        <v>850</v>
      </c>
    </row>
    <row r="71" spans="2:12" ht="90" x14ac:dyDescent="0.25">
      <c r="B71" s="646" t="s">
        <v>125</v>
      </c>
      <c r="C71" s="643">
        <v>294604</v>
      </c>
      <c r="D71" s="645" t="s">
        <v>530</v>
      </c>
      <c r="E71" s="643" t="s">
        <v>114</v>
      </c>
      <c r="F71" s="645" t="s">
        <v>496</v>
      </c>
      <c r="G71" s="307">
        <v>10560</v>
      </c>
      <c r="H71" s="168"/>
      <c r="I71" s="697">
        <v>3953</v>
      </c>
      <c r="J71" s="644">
        <v>45996</v>
      </c>
      <c r="K71" s="643">
        <v>4</v>
      </c>
      <c r="L71" s="281" t="s">
        <v>850</v>
      </c>
    </row>
    <row r="72" spans="2:12" ht="90" x14ac:dyDescent="0.25">
      <c r="B72" s="646" t="s">
        <v>125</v>
      </c>
      <c r="C72" s="643">
        <v>294604</v>
      </c>
      <c r="D72" s="645" t="s">
        <v>531</v>
      </c>
      <c r="E72" s="643" t="s">
        <v>114</v>
      </c>
      <c r="F72" s="645" t="s">
        <v>496</v>
      </c>
      <c r="G72" s="307">
        <v>15600</v>
      </c>
      <c r="H72" s="168"/>
      <c r="I72" s="697">
        <v>3953</v>
      </c>
      <c r="J72" s="644">
        <v>45996</v>
      </c>
      <c r="K72" s="643">
        <v>4</v>
      </c>
      <c r="L72" s="281" t="s">
        <v>850</v>
      </c>
    </row>
    <row r="73" spans="2:12" ht="90" x14ac:dyDescent="0.25">
      <c r="B73" s="646" t="s">
        <v>125</v>
      </c>
      <c r="C73" s="643">
        <v>294604</v>
      </c>
      <c r="D73" s="645" t="s">
        <v>532</v>
      </c>
      <c r="E73" s="643" t="s">
        <v>114</v>
      </c>
      <c r="F73" s="645" t="s">
        <v>496</v>
      </c>
      <c r="G73" s="307">
        <v>5408</v>
      </c>
      <c r="H73" s="168"/>
      <c r="I73" s="697">
        <v>3953</v>
      </c>
      <c r="J73" s="644">
        <v>45996</v>
      </c>
      <c r="K73" s="643">
        <v>4</v>
      </c>
      <c r="L73" s="281" t="s">
        <v>850</v>
      </c>
    </row>
    <row r="74" spans="2:12" ht="90" x14ac:dyDescent="0.25">
      <c r="B74" s="646" t="s">
        <v>125</v>
      </c>
      <c r="C74" s="643">
        <v>294604</v>
      </c>
      <c r="D74" s="645" t="s">
        <v>533</v>
      </c>
      <c r="E74" s="643" t="s">
        <v>114</v>
      </c>
      <c r="F74" s="645" t="s">
        <v>496</v>
      </c>
      <c r="G74" s="307">
        <v>10375</v>
      </c>
      <c r="H74" s="168"/>
      <c r="I74" s="697">
        <v>3953</v>
      </c>
      <c r="J74" s="644">
        <v>45996</v>
      </c>
      <c r="K74" s="643">
        <v>4</v>
      </c>
      <c r="L74" s="281" t="s">
        <v>850</v>
      </c>
    </row>
    <row r="75" spans="2:12" ht="90" x14ac:dyDescent="0.25">
      <c r="B75" s="646" t="s">
        <v>125</v>
      </c>
      <c r="C75" s="643">
        <v>294604</v>
      </c>
      <c r="D75" s="645" t="s">
        <v>534</v>
      </c>
      <c r="E75" s="643" t="s">
        <v>114</v>
      </c>
      <c r="F75" s="645" t="s">
        <v>496</v>
      </c>
      <c r="G75" s="307">
        <v>41600</v>
      </c>
      <c r="H75" s="168"/>
      <c r="I75" s="697">
        <v>3953</v>
      </c>
      <c r="J75" s="644">
        <v>45996</v>
      </c>
      <c r="K75" s="643">
        <v>4</v>
      </c>
      <c r="L75" s="281" t="s">
        <v>850</v>
      </c>
    </row>
    <row r="76" spans="2:12" ht="150" x14ac:dyDescent="0.25">
      <c r="B76" s="646" t="s">
        <v>125</v>
      </c>
      <c r="C76" s="643">
        <v>290891</v>
      </c>
      <c r="D76" s="645" t="s">
        <v>475</v>
      </c>
      <c r="E76" s="643">
        <v>80</v>
      </c>
      <c r="F76" s="645" t="s">
        <v>476</v>
      </c>
      <c r="G76" s="307">
        <v>49600</v>
      </c>
      <c r="H76" s="168"/>
      <c r="I76" s="697">
        <v>3953</v>
      </c>
      <c r="J76" s="644">
        <v>45996</v>
      </c>
      <c r="K76" s="643">
        <v>4</v>
      </c>
      <c r="L76" s="281" t="s">
        <v>850</v>
      </c>
    </row>
    <row r="77" spans="2:12" ht="150" x14ac:dyDescent="0.25">
      <c r="B77" s="646" t="s">
        <v>125</v>
      </c>
      <c r="C77" s="643">
        <v>290967</v>
      </c>
      <c r="D77" s="645" t="s">
        <v>477</v>
      </c>
      <c r="E77" s="643">
        <v>30</v>
      </c>
      <c r="F77" s="645" t="s">
        <v>478</v>
      </c>
      <c r="G77" s="307">
        <v>40080</v>
      </c>
      <c r="H77" s="168"/>
      <c r="I77" s="697">
        <v>3953</v>
      </c>
      <c r="J77" s="644">
        <v>45996</v>
      </c>
      <c r="K77" s="643">
        <v>4</v>
      </c>
      <c r="L77" s="281" t="s">
        <v>850</v>
      </c>
    </row>
    <row r="78" spans="2:12" ht="180" x14ac:dyDescent="0.25">
      <c r="B78" s="646" t="s">
        <v>125</v>
      </c>
      <c r="C78" s="643">
        <v>318421</v>
      </c>
      <c r="D78" s="645" t="s">
        <v>479</v>
      </c>
      <c r="E78" s="643">
        <v>25</v>
      </c>
      <c r="F78" s="645" t="s">
        <v>480</v>
      </c>
      <c r="G78" s="307">
        <v>60000</v>
      </c>
      <c r="H78" s="168"/>
      <c r="I78" s="697">
        <v>3953</v>
      </c>
      <c r="J78" s="644">
        <v>45996</v>
      </c>
      <c r="K78" s="643">
        <v>4</v>
      </c>
      <c r="L78" s="281" t="s">
        <v>850</v>
      </c>
    </row>
    <row r="79" spans="2:12" ht="165" x14ac:dyDescent="0.25">
      <c r="B79" s="646" t="s">
        <v>125</v>
      </c>
      <c r="C79" s="643">
        <v>293359</v>
      </c>
      <c r="D79" s="645" t="s">
        <v>488</v>
      </c>
      <c r="E79" s="643" t="s">
        <v>114</v>
      </c>
      <c r="F79" s="645" t="s">
        <v>482</v>
      </c>
      <c r="G79" s="307">
        <v>21597.38</v>
      </c>
      <c r="H79" s="168"/>
      <c r="I79" s="697">
        <v>3953</v>
      </c>
      <c r="J79" s="644">
        <v>45996</v>
      </c>
      <c r="K79" s="643">
        <v>4</v>
      </c>
      <c r="L79" s="281" t="s">
        <v>850</v>
      </c>
    </row>
    <row r="80" spans="2:12" ht="75" x14ac:dyDescent="0.25">
      <c r="B80" s="646" t="s">
        <v>125</v>
      </c>
      <c r="C80" s="643">
        <v>293362</v>
      </c>
      <c r="D80" s="645" t="s">
        <v>489</v>
      </c>
      <c r="E80" s="643" t="s">
        <v>114</v>
      </c>
      <c r="F80" s="645" t="s">
        <v>483</v>
      </c>
      <c r="G80" s="307">
        <v>18000</v>
      </c>
      <c r="H80" s="168"/>
      <c r="I80" s="697">
        <v>3953</v>
      </c>
      <c r="J80" s="644">
        <v>45996</v>
      </c>
      <c r="K80" s="643">
        <v>4</v>
      </c>
      <c r="L80" s="281" t="s">
        <v>850</v>
      </c>
    </row>
    <row r="81" spans="2:12" ht="75" x14ac:dyDescent="0.25">
      <c r="B81" s="646" t="s">
        <v>125</v>
      </c>
      <c r="C81" s="643">
        <v>293398</v>
      </c>
      <c r="D81" s="645" t="s">
        <v>490</v>
      </c>
      <c r="E81" s="643" t="s">
        <v>114</v>
      </c>
      <c r="F81" s="645" t="s">
        <v>483</v>
      </c>
      <c r="G81" s="307">
        <v>18000</v>
      </c>
      <c r="H81" s="168"/>
      <c r="I81" s="697">
        <v>3953</v>
      </c>
      <c r="J81" s="644">
        <v>45996</v>
      </c>
      <c r="K81" s="643">
        <v>4</v>
      </c>
      <c r="L81" s="281" t="s">
        <v>850</v>
      </c>
    </row>
    <row r="82" spans="2:12" ht="120" x14ac:dyDescent="0.25">
      <c r="B82" s="646" t="s">
        <v>125</v>
      </c>
      <c r="C82" s="643">
        <v>293408</v>
      </c>
      <c r="D82" s="645" t="s">
        <v>491</v>
      </c>
      <c r="E82" s="643" t="s">
        <v>114</v>
      </c>
      <c r="F82" s="645" t="s">
        <v>484</v>
      </c>
      <c r="G82" s="307">
        <v>18000</v>
      </c>
      <c r="H82" s="168"/>
      <c r="I82" s="697">
        <v>3953</v>
      </c>
      <c r="J82" s="644">
        <v>45996</v>
      </c>
      <c r="K82" s="643">
        <v>4</v>
      </c>
      <c r="L82" s="281" t="s">
        <v>850</v>
      </c>
    </row>
    <row r="83" spans="2:12" ht="105" x14ac:dyDescent="0.25">
      <c r="B83" s="646" t="s">
        <v>125</v>
      </c>
      <c r="C83" s="643">
        <v>293431</v>
      </c>
      <c r="D83" s="645" t="s">
        <v>492</v>
      </c>
      <c r="E83" s="643" t="s">
        <v>114</v>
      </c>
      <c r="F83" s="645" t="s">
        <v>485</v>
      </c>
      <c r="G83" s="307">
        <v>18000</v>
      </c>
      <c r="H83" s="168"/>
      <c r="I83" s="697">
        <v>3953</v>
      </c>
      <c r="J83" s="644">
        <v>45996</v>
      </c>
      <c r="K83" s="643">
        <v>4</v>
      </c>
      <c r="L83" s="281" t="s">
        <v>850</v>
      </c>
    </row>
    <row r="84" spans="2:12" ht="90" x14ac:dyDescent="0.25">
      <c r="B84" s="646" t="s">
        <v>125</v>
      </c>
      <c r="C84" s="643">
        <v>294604</v>
      </c>
      <c r="D84" s="645" t="s">
        <v>511</v>
      </c>
      <c r="E84" s="643" t="s">
        <v>114</v>
      </c>
      <c r="F84" s="645" t="s">
        <v>496</v>
      </c>
      <c r="G84" s="307">
        <v>31200</v>
      </c>
      <c r="H84" s="168"/>
      <c r="I84" s="697">
        <v>3953</v>
      </c>
      <c r="J84" s="644">
        <v>45996</v>
      </c>
      <c r="K84" s="643">
        <v>4</v>
      </c>
      <c r="L84" s="281" t="s">
        <v>850</v>
      </c>
    </row>
    <row r="85" spans="2:12" x14ac:dyDescent="0.25">
      <c r="B85" s="646"/>
      <c r="C85" s="643"/>
      <c r="D85" s="645"/>
      <c r="E85" s="643"/>
      <c r="F85" s="645"/>
      <c r="G85" s="307"/>
      <c r="H85" s="168"/>
      <c r="I85" s="168"/>
      <c r="J85" s="644"/>
      <c r="K85" s="643"/>
      <c r="L85" s="281"/>
    </row>
    <row r="86" spans="2:12" x14ac:dyDescent="0.25">
      <c r="B86" s="646"/>
      <c r="C86" s="643"/>
      <c r="D86" s="645"/>
      <c r="E86" s="643"/>
      <c r="F86" s="645"/>
      <c r="G86" s="307"/>
      <c r="H86" s="168"/>
      <c r="I86" s="168"/>
      <c r="J86" s="644"/>
      <c r="K86" s="643"/>
      <c r="L86" s="281"/>
    </row>
    <row r="87" spans="2:12" x14ac:dyDescent="0.25">
      <c r="B87" s="646"/>
      <c r="C87" s="643"/>
      <c r="D87" s="645"/>
      <c r="E87" s="643"/>
      <c r="F87" s="645"/>
      <c r="G87" s="307"/>
      <c r="H87" s="168"/>
      <c r="I87" s="168"/>
      <c r="J87" s="644"/>
      <c r="K87" s="643"/>
      <c r="L87" s="281"/>
    </row>
    <row r="88" spans="2:12" x14ac:dyDescent="0.25">
      <c r="B88" s="646"/>
      <c r="C88" s="643"/>
      <c r="D88" s="645"/>
      <c r="E88" s="643"/>
      <c r="F88" s="645"/>
      <c r="G88" s="307"/>
      <c r="H88" s="168"/>
      <c r="I88" s="168"/>
      <c r="J88" s="644"/>
      <c r="K88" s="643"/>
      <c r="L88" s="281"/>
    </row>
    <row r="89" spans="2:12" x14ac:dyDescent="0.25">
      <c r="B89" s="229"/>
      <c r="C89" s="228"/>
      <c r="D89" s="230"/>
      <c r="E89" s="228"/>
      <c r="F89" s="230"/>
      <c r="G89" s="307"/>
      <c r="H89" s="168"/>
      <c r="I89" s="168"/>
      <c r="J89" s="227"/>
      <c r="K89" s="228"/>
      <c r="L89" s="281"/>
    </row>
    <row r="90" spans="2:12" x14ac:dyDescent="0.25">
      <c r="B90" s="229"/>
      <c r="C90" s="228"/>
      <c r="D90" s="230"/>
      <c r="E90" s="228"/>
      <c r="F90" s="228"/>
      <c r="G90" s="168"/>
      <c r="H90" s="168"/>
      <c r="I90" s="168"/>
      <c r="J90" s="13"/>
      <c r="K90" s="228"/>
      <c r="L90" s="281"/>
    </row>
    <row r="91" spans="2:12" x14ac:dyDescent="0.25">
      <c r="B91" s="229"/>
      <c r="C91" s="228"/>
      <c r="D91" s="230"/>
      <c r="E91" s="228"/>
      <c r="F91" s="230"/>
      <c r="G91" s="168"/>
      <c r="H91" s="168"/>
      <c r="I91" s="168"/>
      <c r="J91" s="13"/>
      <c r="K91" s="228"/>
      <c r="L91" s="281"/>
    </row>
    <row r="92" spans="2:12" x14ac:dyDescent="0.25">
      <c r="B92" s="229"/>
      <c r="C92" s="228"/>
      <c r="D92" s="230"/>
      <c r="E92" s="228"/>
      <c r="F92" s="230"/>
      <c r="G92" s="168"/>
      <c r="H92" s="168"/>
      <c r="I92" s="168"/>
      <c r="J92" s="13"/>
      <c r="K92" s="228"/>
      <c r="L92" s="281"/>
    </row>
    <row r="93" spans="2:12" x14ac:dyDescent="0.25">
      <c r="B93" s="229"/>
      <c r="C93" s="228"/>
      <c r="D93" s="230"/>
      <c r="E93" s="228"/>
      <c r="F93" s="230"/>
      <c r="G93" s="168"/>
      <c r="H93" s="168"/>
      <c r="I93" s="168"/>
      <c r="J93" s="13"/>
      <c r="K93" s="228"/>
      <c r="L93" s="281"/>
    </row>
    <row r="94" spans="2:12" x14ac:dyDescent="0.25">
      <c r="B94" s="229"/>
      <c r="C94" s="228"/>
      <c r="D94" s="230"/>
      <c r="E94" s="228"/>
      <c r="F94" s="230"/>
      <c r="G94" s="168"/>
      <c r="H94" s="168"/>
      <c r="I94" s="168"/>
      <c r="J94" s="13"/>
      <c r="K94" s="228"/>
      <c r="L94" s="281"/>
    </row>
    <row r="95" spans="2:12" x14ac:dyDescent="0.25">
      <c r="B95" s="229"/>
      <c r="C95" s="228"/>
      <c r="D95" s="230"/>
      <c r="E95" s="228"/>
      <c r="F95" s="230"/>
      <c r="G95" s="307"/>
      <c r="H95" s="168"/>
      <c r="I95" s="168"/>
      <c r="J95" s="227"/>
      <c r="K95" s="228"/>
      <c r="L95" s="281"/>
    </row>
    <row r="96" spans="2:12" x14ac:dyDescent="0.25">
      <c r="B96" s="229"/>
      <c r="C96" s="228"/>
      <c r="D96" s="230"/>
      <c r="E96" s="228"/>
      <c r="F96" s="230"/>
      <c r="G96" s="307"/>
      <c r="H96" s="168"/>
      <c r="I96" s="168"/>
      <c r="J96" s="227"/>
      <c r="K96" s="228"/>
      <c r="L96" s="281"/>
    </row>
    <row r="97" spans="2:12" x14ac:dyDescent="0.25">
      <c r="B97" s="229"/>
      <c r="C97" s="228"/>
      <c r="D97" s="230"/>
      <c r="E97" s="228"/>
      <c r="F97" s="230"/>
      <c r="G97" s="307"/>
      <c r="H97" s="168"/>
      <c r="I97" s="168"/>
      <c r="J97" s="227"/>
      <c r="K97" s="228"/>
      <c r="L97" s="281"/>
    </row>
    <row r="98" spans="2:12" x14ac:dyDescent="0.25">
      <c r="B98" s="229"/>
      <c r="C98" s="228"/>
      <c r="D98" s="230"/>
      <c r="E98" s="228"/>
      <c r="F98" s="230"/>
      <c r="G98" s="307"/>
      <c r="H98" s="168"/>
      <c r="I98" s="168"/>
      <c r="J98" s="227"/>
      <c r="K98" s="228"/>
      <c r="L98" s="281"/>
    </row>
    <row r="99" spans="2:12" x14ac:dyDescent="0.25">
      <c r="B99" s="229"/>
      <c r="C99" s="228"/>
      <c r="D99" s="230"/>
      <c r="E99" s="228"/>
      <c r="F99" s="230"/>
      <c r="G99" s="307"/>
      <c r="H99" s="168"/>
      <c r="I99" s="168"/>
      <c r="J99" s="227"/>
      <c r="K99" s="228"/>
      <c r="L99" s="281"/>
    </row>
    <row r="100" spans="2:12" x14ac:dyDescent="0.25">
      <c r="B100" s="229"/>
      <c r="C100" s="228"/>
      <c r="D100" s="230"/>
      <c r="E100" s="228"/>
      <c r="F100" s="230"/>
      <c r="G100" s="307"/>
      <c r="H100" s="168"/>
      <c r="I100" s="168"/>
      <c r="J100" s="227"/>
      <c r="K100" s="228"/>
      <c r="L100" s="281"/>
    </row>
    <row r="101" spans="2:12" x14ac:dyDescent="0.25">
      <c r="B101" s="229"/>
      <c r="C101" s="228"/>
      <c r="D101" s="230"/>
      <c r="E101" s="228"/>
      <c r="F101" s="230"/>
      <c r="G101" s="307"/>
      <c r="H101" s="168"/>
      <c r="I101" s="168"/>
      <c r="J101" s="227"/>
      <c r="K101" s="228"/>
      <c r="L101" s="281"/>
    </row>
    <row r="102" spans="2:12" ht="15.75" thickBot="1" x14ac:dyDescent="0.3">
      <c r="B102" s="200"/>
      <c r="C102" s="201"/>
      <c r="D102" s="202"/>
      <c r="E102" s="201"/>
      <c r="F102" s="202"/>
      <c r="G102" s="308"/>
      <c r="H102" s="169"/>
      <c r="I102" s="169"/>
      <c r="J102" s="203"/>
      <c r="K102" s="201"/>
      <c r="L102" s="240"/>
    </row>
    <row r="103" spans="2:12" ht="33.75" x14ac:dyDescent="0.25">
      <c r="B103" s="814" t="s">
        <v>81</v>
      </c>
      <c r="C103" s="815"/>
      <c r="D103" s="815"/>
      <c r="E103" s="815"/>
      <c r="F103" s="815"/>
      <c r="G103" s="815"/>
      <c r="H103" s="815"/>
      <c r="I103" s="815"/>
      <c r="J103" s="815"/>
      <c r="K103" s="815"/>
      <c r="L103" s="816"/>
    </row>
    <row r="104" spans="2:12" ht="45" x14ac:dyDescent="0.25">
      <c r="B104" s="242" t="s">
        <v>0</v>
      </c>
      <c r="C104" s="241" t="s">
        <v>94</v>
      </c>
      <c r="D104" s="241" t="s">
        <v>1</v>
      </c>
      <c r="E104" s="241" t="s">
        <v>2</v>
      </c>
      <c r="F104" s="241" t="s">
        <v>3</v>
      </c>
      <c r="G104" s="241" t="s">
        <v>4</v>
      </c>
      <c r="H104" s="241" t="s">
        <v>92</v>
      </c>
      <c r="I104" s="241" t="s">
        <v>93</v>
      </c>
      <c r="J104" s="241" t="s">
        <v>5</v>
      </c>
      <c r="K104" s="241" t="s">
        <v>47</v>
      </c>
      <c r="L104" s="482" t="s">
        <v>136</v>
      </c>
    </row>
    <row r="105" spans="2:12" x14ac:dyDescent="0.25">
      <c r="B105" s="196"/>
      <c r="C105" s="232"/>
      <c r="D105" s="233"/>
      <c r="E105" s="232"/>
      <c r="F105" s="233"/>
      <c r="G105" s="186"/>
      <c r="H105" s="36"/>
      <c r="I105" s="36"/>
      <c r="J105" s="234"/>
      <c r="K105" s="232" t="str">
        <f>IF(AND(J105&gt;=$C$112,J105&lt;=$D$112),"1º Trimestre",IF(AND(J105&gt;=$C$113,J105&lt;=$D$113),"2º Trimestre",IF(AND(J105&gt;=$C$114,J105&lt;=$D$114),"3º Trimestre",IF(AND(J105&gt;=$C$115,J105&lt;=$D$115),"4º Trimestre","-"))))</f>
        <v>-</v>
      </c>
      <c r="L105" s="436"/>
    </row>
    <row r="106" spans="2:12" x14ac:dyDescent="0.25">
      <c r="B106" s="196"/>
      <c r="C106" s="232"/>
      <c r="D106" s="233"/>
      <c r="E106" s="232"/>
      <c r="F106" s="233"/>
      <c r="G106" s="186"/>
      <c r="H106" s="36"/>
      <c r="I106" s="36"/>
      <c r="J106" s="234"/>
      <c r="K106" s="232" t="str">
        <f>IF(AND(J106&gt;=$C$112,J106&lt;=$D$112),"1º Trimestre",IF(AND(J106&gt;=$C$113,J106&lt;=$D$113),"2º Trimestre",IF(AND(J106&gt;=$C$114,J106&lt;=$D$114),"3º Trimestre",IF(AND(J106&gt;=$C$115,J106&lt;=$D$115),"4º Trimestre","-"))))</f>
        <v>-</v>
      </c>
      <c r="L106" s="436"/>
    </row>
    <row r="107" spans="2:12" x14ac:dyDescent="0.25">
      <c r="B107" s="196"/>
      <c r="C107" s="232"/>
      <c r="D107" s="233"/>
      <c r="E107" s="232"/>
      <c r="F107" s="233"/>
      <c r="G107" s="186"/>
      <c r="H107" s="36"/>
      <c r="I107" s="36"/>
      <c r="J107" s="234"/>
      <c r="K107" s="232" t="str">
        <f>IF(AND(J107&gt;=$C$112,J107&lt;=$D$112),"1º Trimestre",IF(AND(J107&gt;=$C$113,J107&lt;=$D$113),"2º Trimestre",IF(AND(J107&gt;=$C$114,J107&lt;=$D$114),"3º Trimestre",IF(AND(J107&gt;=$C$115,J107&lt;=$D$115),"4º Trimestre","-"))))</f>
        <v>-</v>
      </c>
      <c r="L107" s="436"/>
    </row>
    <row r="108" spans="2:12" x14ac:dyDescent="0.25">
      <c r="B108" s="196"/>
      <c r="C108" s="232"/>
      <c r="D108" s="233"/>
      <c r="E108" s="232"/>
      <c r="F108" s="233"/>
      <c r="G108" s="186"/>
      <c r="H108" s="36"/>
      <c r="I108" s="36"/>
      <c r="J108" s="234"/>
      <c r="K108" s="232" t="str">
        <f>IF(AND(J108&gt;=$C$112,J108&lt;=$D$112),"1º Trimestre",IF(AND(J108&gt;=$C$113,J108&lt;=$D$113),"2º Trimestre",IF(AND(J108&gt;=$C$114,J108&lt;=$D$114),"3º Trimestre",IF(AND(J108&gt;=$C$115,J108&lt;=$D$115),"4º Trimestre","-"))))</f>
        <v>-</v>
      </c>
      <c r="L108" s="436"/>
    </row>
    <row r="109" spans="2:12" ht="15.75" thickBot="1" x14ac:dyDescent="0.3">
      <c r="B109" s="189"/>
      <c r="C109" s="190"/>
      <c r="D109" s="192"/>
      <c r="E109" s="190"/>
      <c r="F109" s="192"/>
      <c r="G109" s="187"/>
      <c r="H109" s="37"/>
      <c r="I109" s="37"/>
      <c r="J109" s="167"/>
      <c r="K109" s="190" t="str">
        <f>IF(AND(J109&gt;=$C$112,J109&lt;=$D$112),"1º Trimestre",IF(AND(J109&gt;=$C$113,J109&lt;=$D$113),"2º Trimestre",IF(AND(J109&gt;=$C$114,J109&lt;=$D$114),"3º Trimestre",IF(AND(J109&gt;=$C$115,J109&lt;=$D$115),"4º Trimestre","-"))))</f>
        <v>-</v>
      </c>
      <c r="L109" s="26"/>
    </row>
    <row r="110" spans="2:12" ht="19.5" thickBot="1" x14ac:dyDescent="0.3">
      <c r="D110" s="435"/>
      <c r="E110" s="435"/>
      <c r="F110" s="435"/>
      <c r="G110" s="300">
        <f>SUM(G5:G109)</f>
        <v>2082443.6899999997</v>
      </c>
      <c r="H110" s="300">
        <f>SUM(H5:H109)</f>
        <v>0</v>
      </c>
      <c r="I110" s="136"/>
      <c r="J110" s="14"/>
    </row>
    <row r="111" spans="2:12" ht="19.5" thickBot="1" x14ac:dyDescent="0.3">
      <c r="B111" s="86"/>
      <c r="C111" s="80" t="s">
        <v>45</v>
      </c>
      <c r="D111" s="81" t="s">
        <v>46</v>
      </c>
      <c r="E111" s="435"/>
      <c r="F111" s="435"/>
      <c r="G111" s="435"/>
      <c r="H111" s="502"/>
      <c r="I111" s="502"/>
      <c r="J111" s="14"/>
    </row>
    <row r="112" spans="2:12" ht="15.75" x14ac:dyDescent="0.25">
      <c r="B112" s="91" t="s">
        <v>41</v>
      </c>
      <c r="C112" s="82">
        <v>45292</v>
      </c>
      <c r="D112" s="79">
        <v>45382</v>
      </c>
      <c r="E112" s="435"/>
      <c r="F112" s="435"/>
      <c r="G112" s="435"/>
      <c r="H112" s="503"/>
      <c r="I112" s="503"/>
      <c r="J112" s="14"/>
    </row>
    <row r="113" spans="2:10" ht="15.75" x14ac:dyDescent="0.25">
      <c r="B113" s="88" t="s">
        <v>42</v>
      </c>
      <c r="C113" s="83">
        <v>45383</v>
      </c>
      <c r="D113" s="77">
        <v>45473</v>
      </c>
      <c r="E113" s="435"/>
      <c r="F113" s="435"/>
      <c r="G113" s="435"/>
      <c r="H113" s="503"/>
      <c r="I113" s="503"/>
      <c r="J113" s="14"/>
    </row>
    <row r="114" spans="2:10" ht="15.75" x14ac:dyDescent="0.25">
      <c r="B114" s="88" t="s">
        <v>43</v>
      </c>
      <c r="C114" s="83">
        <v>45474</v>
      </c>
      <c r="D114" s="77">
        <v>45565</v>
      </c>
      <c r="E114" s="435"/>
      <c r="F114" s="435"/>
      <c r="G114" s="503"/>
      <c r="H114" s="503"/>
      <c r="I114" s="503"/>
      <c r="J114" s="14"/>
    </row>
    <row r="115" spans="2:10" ht="16.5" thickBot="1" x14ac:dyDescent="0.3">
      <c r="B115" s="89" t="s">
        <v>44</v>
      </c>
      <c r="C115" s="84">
        <v>45566</v>
      </c>
      <c r="D115" s="78">
        <v>45657</v>
      </c>
      <c r="E115" s="435"/>
      <c r="F115" s="435"/>
      <c r="G115" s="503"/>
      <c r="H115" s="503"/>
      <c r="I115" s="503"/>
      <c r="J115" s="14"/>
    </row>
    <row r="116" spans="2:10" x14ac:dyDescent="0.25">
      <c r="D116" s="435"/>
      <c r="E116" s="435"/>
      <c r="F116" s="435"/>
      <c r="G116" s="435"/>
      <c r="H116" s="503"/>
      <c r="I116" s="503"/>
      <c r="J116" s="14"/>
    </row>
    <row r="117" spans="2:10" x14ac:dyDescent="0.25">
      <c r="D117" s="435"/>
      <c r="E117" s="435"/>
      <c r="F117" s="435"/>
      <c r="G117" s="435"/>
      <c r="H117" s="503"/>
      <c r="I117" s="503"/>
      <c r="J117" s="14"/>
    </row>
    <row r="118" spans="2:10" x14ac:dyDescent="0.25">
      <c r="D118" s="435"/>
      <c r="E118" s="435"/>
      <c r="F118" s="435"/>
      <c r="G118" s="435"/>
      <c r="H118" s="435"/>
      <c r="I118" s="435"/>
      <c r="J118" s="14"/>
    </row>
    <row r="119" spans="2:10" x14ac:dyDescent="0.25">
      <c r="D119" s="435"/>
      <c r="E119" s="435"/>
      <c r="F119" s="435"/>
      <c r="G119" s="504"/>
      <c r="H119" s="435"/>
      <c r="I119" s="435"/>
      <c r="J119" s="14"/>
    </row>
    <row r="120" spans="2:10" x14ac:dyDescent="0.25">
      <c r="D120" s="435"/>
      <c r="E120" s="435"/>
      <c r="F120" s="435"/>
      <c r="G120" s="435"/>
      <c r="H120" s="435"/>
      <c r="I120" s="435"/>
      <c r="J120" s="14"/>
    </row>
    <row r="121" spans="2:10" x14ac:dyDescent="0.25">
      <c r="D121" s="435"/>
      <c r="E121" s="435"/>
      <c r="F121" s="435"/>
      <c r="G121" s="503"/>
      <c r="H121" s="435"/>
      <c r="I121" s="435"/>
      <c r="J121" s="14"/>
    </row>
    <row r="122" spans="2:10" x14ac:dyDescent="0.25">
      <c r="D122" s="435"/>
      <c r="E122" s="435"/>
      <c r="F122" s="435"/>
      <c r="G122" s="435"/>
      <c r="H122" s="435"/>
      <c r="I122" s="435"/>
      <c r="J122" s="14"/>
    </row>
    <row r="123" spans="2:10" x14ac:dyDescent="0.25">
      <c r="D123" s="435"/>
      <c r="E123" s="435"/>
      <c r="F123" s="435"/>
      <c r="G123" s="435"/>
      <c r="H123" s="435"/>
      <c r="I123" s="435"/>
      <c r="J123" s="14"/>
    </row>
    <row r="124" spans="2:10" x14ac:dyDescent="0.25">
      <c r="D124" s="435"/>
      <c r="E124" s="435"/>
      <c r="F124" s="435"/>
      <c r="G124" s="435"/>
      <c r="H124" s="435"/>
      <c r="I124" s="435"/>
      <c r="J124" s="14"/>
    </row>
    <row r="125" spans="2:10" x14ac:dyDescent="0.25">
      <c r="D125" s="435"/>
      <c r="E125" s="435"/>
      <c r="F125" s="435"/>
      <c r="G125" s="435"/>
      <c r="H125" s="435"/>
      <c r="I125" s="435"/>
      <c r="J125" s="14"/>
    </row>
    <row r="126" spans="2:10" x14ac:dyDescent="0.25">
      <c r="D126" s="435"/>
      <c r="E126" s="435"/>
      <c r="F126" s="435"/>
      <c r="G126" s="435"/>
      <c r="H126" s="435"/>
      <c r="I126" s="435"/>
      <c r="J126" s="14"/>
    </row>
    <row r="127" spans="2:10" x14ac:dyDescent="0.25">
      <c r="D127" s="435"/>
      <c r="E127" s="435"/>
      <c r="F127" s="435"/>
      <c r="G127" s="435"/>
      <c r="H127" s="435"/>
      <c r="I127" s="435"/>
      <c r="J127" s="14"/>
    </row>
    <row r="128" spans="2:10" x14ac:dyDescent="0.25">
      <c r="D128" s="435"/>
      <c r="E128" s="435"/>
      <c r="F128" s="435"/>
      <c r="G128" s="435"/>
      <c r="H128" s="435"/>
      <c r="I128" s="435"/>
      <c r="J128" s="14"/>
    </row>
    <row r="129" spans="4:10" x14ac:dyDescent="0.25">
      <c r="D129" s="435"/>
      <c r="E129" s="435"/>
      <c r="F129" s="435"/>
      <c r="G129" s="435"/>
      <c r="H129" s="435"/>
      <c r="I129" s="435"/>
      <c r="J129" s="14"/>
    </row>
    <row r="130" spans="4:10" x14ac:dyDescent="0.25">
      <c r="D130" s="435"/>
      <c r="E130" s="435"/>
      <c r="F130" s="435"/>
      <c r="G130" s="435"/>
      <c r="H130" s="435"/>
      <c r="I130" s="435"/>
      <c r="J130" s="14"/>
    </row>
    <row r="131" spans="4:10" x14ac:dyDescent="0.25">
      <c r="D131" s="435"/>
      <c r="E131" s="435"/>
      <c r="F131" s="435"/>
      <c r="G131" s="435"/>
      <c r="H131" s="435"/>
      <c r="I131" s="435"/>
      <c r="J131" s="14"/>
    </row>
    <row r="132" spans="4:10" x14ac:dyDescent="0.25">
      <c r="D132" s="435"/>
      <c r="E132" s="435"/>
      <c r="F132" s="435"/>
      <c r="G132" s="435"/>
      <c r="H132" s="435"/>
      <c r="I132" s="435"/>
      <c r="J132" s="14"/>
    </row>
    <row r="133" spans="4:10" x14ac:dyDescent="0.25">
      <c r="D133" s="435"/>
      <c r="E133" s="435"/>
      <c r="F133" s="435"/>
      <c r="G133" s="435"/>
      <c r="H133" s="435"/>
      <c r="I133" s="435"/>
      <c r="J133" s="14"/>
    </row>
    <row r="134" spans="4:10" x14ac:dyDescent="0.25">
      <c r="D134" s="435"/>
      <c r="E134" s="435"/>
      <c r="F134" s="435"/>
      <c r="G134" s="435"/>
      <c r="H134" s="435"/>
      <c r="I134" s="435"/>
      <c r="J134" s="14"/>
    </row>
    <row r="135" spans="4:10" x14ac:dyDescent="0.25">
      <c r="D135" s="435"/>
      <c r="E135" s="435"/>
      <c r="F135" s="435"/>
      <c r="G135" s="435"/>
      <c r="H135" s="435"/>
      <c r="I135" s="435"/>
      <c r="J135" s="14"/>
    </row>
    <row r="136" spans="4:10" x14ac:dyDescent="0.25">
      <c r="D136" s="435"/>
      <c r="E136" s="435"/>
      <c r="F136" s="435"/>
      <c r="G136" s="435"/>
      <c r="H136" s="435"/>
      <c r="I136" s="435"/>
      <c r="J136" s="14"/>
    </row>
    <row r="137" spans="4:10" x14ac:dyDescent="0.25">
      <c r="D137" s="435"/>
      <c r="E137" s="435"/>
      <c r="F137" s="435"/>
      <c r="G137" s="435"/>
      <c r="H137" s="435"/>
      <c r="I137" s="435"/>
      <c r="J137" s="14"/>
    </row>
    <row r="138" spans="4:10" x14ac:dyDescent="0.25">
      <c r="D138" s="435"/>
      <c r="E138" s="435"/>
      <c r="F138" s="435"/>
      <c r="G138" s="435"/>
      <c r="H138" s="435"/>
      <c r="I138" s="435"/>
      <c r="J138" s="14"/>
    </row>
    <row r="139" spans="4:10" x14ac:dyDescent="0.25">
      <c r="D139" s="435"/>
      <c r="E139" s="435"/>
      <c r="F139" s="435"/>
      <c r="G139" s="435"/>
      <c r="H139" s="435"/>
      <c r="I139" s="435"/>
      <c r="J139" s="14"/>
    </row>
    <row r="140" spans="4:10" x14ac:dyDescent="0.25">
      <c r="D140" s="435"/>
      <c r="E140" s="435"/>
      <c r="F140" s="435"/>
      <c r="G140" s="435"/>
      <c r="H140" s="435"/>
      <c r="I140" s="435"/>
      <c r="J140" s="14"/>
    </row>
    <row r="141" spans="4:10" x14ac:dyDescent="0.25">
      <c r="D141" s="435"/>
      <c r="E141" s="435"/>
      <c r="F141" s="435"/>
      <c r="G141" s="435"/>
      <c r="H141" s="435"/>
      <c r="I141" s="435"/>
      <c r="J141" s="14"/>
    </row>
    <row r="142" spans="4:10" x14ac:dyDescent="0.25">
      <c r="D142" s="435"/>
      <c r="E142" s="435"/>
      <c r="F142" s="435"/>
      <c r="G142" s="435"/>
      <c r="H142" s="435"/>
      <c r="I142" s="435"/>
      <c r="J142" s="14"/>
    </row>
    <row r="143" spans="4:10" x14ac:dyDescent="0.25">
      <c r="D143" s="435"/>
      <c r="E143" s="435"/>
      <c r="F143" s="435"/>
      <c r="G143" s="435"/>
      <c r="H143" s="435"/>
      <c r="I143" s="435"/>
      <c r="J143" s="14"/>
    </row>
    <row r="144" spans="4:10" x14ac:dyDescent="0.25">
      <c r="D144" s="435"/>
      <c r="E144" s="435"/>
      <c r="F144" s="435"/>
      <c r="G144" s="435"/>
      <c r="H144" s="435"/>
      <c r="I144" s="435"/>
      <c r="J144" s="14"/>
    </row>
    <row r="145" spans="4:10" x14ac:dyDescent="0.25">
      <c r="D145" s="435"/>
      <c r="E145" s="435"/>
      <c r="F145" s="435"/>
      <c r="G145" s="435"/>
      <c r="H145" s="435"/>
      <c r="I145" s="435"/>
      <c r="J145" s="14"/>
    </row>
    <row r="146" spans="4:10" x14ac:dyDescent="0.25">
      <c r="D146" s="435"/>
      <c r="E146" s="435"/>
      <c r="F146" s="435"/>
      <c r="G146" s="435"/>
      <c r="H146" s="435"/>
      <c r="I146" s="435"/>
      <c r="J146" s="14"/>
    </row>
    <row r="147" spans="4:10" x14ac:dyDescent="0.25">
      <c r="D147" s="435"/>
      <c r="E147" s="435"/>
      <c r="F147" s="435"/>
      <c r="G147" s="435"/>
      <c r="H147" s="435"/>
      <c r="I147" s="435"/>
      <c r="J147" s="14"/>
    </row>
    <row r="148" spans="4:10" x14ac:dyDescent="0.25">
      <c r="D148" s="435"/>
      <c r="E148" s="435"/>
      <c r="F148" s="435"/>
      <c r="G148" s="435"/>
      <c r="H148" s="435"/>
      <c r="I148" s="435"/>
      <c r="J148" s="14"/>
    </row>
    <row r="149" spans="4:10" x14ac:dyDescent="0.25">
      <c r="D149" s="435"/>
      <c r="E149" s="435"/>
      <c r="F149" s="435"/>
      <c r="G149" s="435"/>
      <c r="H149" s="435"/>
      <c r="I149" s="435"/>
      <c r="J149" s="14"/>
    </row>
    <row r="150" spans="4:10" x14ac:dyDescent="0.25">
      <c r="D150" s="435"/>
      <c r="E150" s="435"/>
      <c r="F150" s="435"/>
      <c r="G150" s="435"/>
      <c r="H150" s="435"/>
      <c r="I150" s="435"/>
      <c r="J150" s="14"/>
    </row>
    <row r="151" spans="4:10" x14ac:dyDescent="0.25">
      <c r="D151" s="435"/>
      <c r="E151" s="435"/>
      <c r="F151" s="435"/>
      <c r="G151" s="435"/>
      <c r="H151" s="435"/>
      <c r="I151" s="435"/>
      <c r="J151" s="14"/>
    </row>
    <row r="152" spans="4:10" x14ac:dyDescent="0.25">
      <c r="D152" s="435"/>
      <c r="E152" s="435"/>
      <c r="F152" s="435"/>
      <c r="G152" s="435"/>
      <c r="H152" s="435"/>
      <c r="I152" s="435"/>
      <c r="J152" s="14"/>
    </row>
    <row r="153" spans="4:10" x14ac:dyDescent="0.25">
      <c r="D153" s="435"/>
      <c r="E153" s="435"/>
      <c r="F153" s="435"/>
      <c r="G153" s="435"/>
      <c r="H153" s="435"/>
      <c r="I153" s="435"/>
      <c r="J153" s="14"/>
    </row>
    <row r="154" spans="4:10" x14ac:dyDescent="0.25">
      <c r="D154" s="435"/>
      <c r="E154" s="435"/>
      <c r="F154" s="435"/>
      <c r="G154" s="435"/>
      <c r="H154" s="435"/>
      <c r="I154" s="435"/>
      <c r="J154" s="14"/>
    </row>
    <row r="155" spans="4:10" x14ac:dyDescent="0.25">
      <c r="D155" s="435"/>
      <c r="E155" s="435"/>
      <c r="F155" s="435"/>
      <c r="G155" s="435"/>
      <c r="H155" s="435"/>
      <c r="I155" s="435"/>
      <c r="J155" s="14"/>
    </row>
    <row r="156" spans="4:10" x14ac:dyDescent="0.25">
      <c r="D156" s="435"/>
      <c r="E156" s="435"/>
      <c r="F156" s="435"/>
      <c r="G156" s="435"/>
      <c r="H156" s="435"/>
      <c r="I156" s="435"/>
      <c r="J156" s="14"/>
    </row>
    <row r="157" spans="4:10" x14ac:dyDescent="0.25">
      <c r="D157" s="435"/>
      <c r="E157" s="435"/>
      <c r="F157" s="435"/>
      <c r="G157" s="435"/>
      <c r="H157" s="435"/>
      <c r="I157" s="435"/>
      <c r="J157" s="14"/>
    </row>
    <row r="158" spans="4:10" x14ac:dyDescent="0.25">
      <c r="D158" s="435"/>
      <c r="E158" s="435"/>
      <c r="F158" s="435"/>
      <c r="G158" s="435"/>
      <c r="H158" s="435"/>
      <c r="I158" s="435"/>
      <c r="J158" s="14"/>
    </row>
    <row r="159" spans="4:10" x14ac:dyDescent="0.25">
      <c r="D159" s="435"/>
      <c r="E159" s="435"/>
      <c r="F159" s="435"/>
      <c r="G159" s="435"/>
      <c r="H159" s="435"/>
      <c r="I159" s="435"/>
      <c r="J159" s="14"/>
    </row>
    <row r="160" spans="4:10" x14ac:dyDescent="0.25">
      <c r="D160" s="435"/>
      <c r="E160" s="435"/>
      <c r="F160" s="435"/>
      <c r="G160" s="435"/>
      <c r="H160" s="435"/>
      <c r="I160" s="435"/>
      <c r="J160" s="14"/>
    </row>
    <row r="161" spans="4:10" x14ac:dyDescent="0.25">
      <c r="D161" s="435"/>
      <c r="E161" s="435"/>
      <c r="F161" s="435"/>
      <c r="G161" s="435"/>
      <c r="H161" s="435"/>
      <c r="I161" s="435"/>
      <c r="J161" s="14"/>
    </row>
    <row r="162" spans="4:10" x14ac:dyDescent="0.25">
      <c r="D162" s="435"/>
      <c r="E162" s="435"/>
      <c r="F162" s="435"/>
      <c r="G162" s="435"/>
      <c r="H162" s="435"/>
      <c r="I162" s="435"/>
      <c r="J162" s="14"/>
    </row>
    <row r="163" spans="4:10" x14ac:dyDescent="0.25">
      <c r="D163" s="435"/>
      <c r="E163" s="435"/>
      <c r="F163" s="435"/>
      <c r="G163" s="435"/>
      <c r="H163" s="435"/>
      <c r="I163" s="435"/>
      <c r="J163" s="14"/>
    </row>
    <row r="164" spans="4:10" x14ac:dyDescent="0.25">
      <c r="D164" s="435"/>
      <c r="E164" s="435"/>
      <c r="F164" s="435"/>
      <c r="G164" s="435"/>
      <c r="H164" s="435"/>
      <c r="I164" s="435"/>
      <c r="J164" s="14"/>
    </row>
    <row r="165" spans="4:10" x14ac:dyDescent="0.25">
      <c r="D165" s="435"/>
      <c r="E165" s="435"/>
      <c r="F165" s="435"/>
      <c r="G165" s="435"/>
      <c r="H165" s="435"/>
      <c r="I165" s="435"/>
      <c r="J165" s="14"/>
    </row>
    <row r="166" spans="4:10" x14ac:dyDescent="0.25">
      <c r="D166" s="435"/>
      <c r="E166" s="435"/>
      <c r="F166" s="435"/>
      <c r="G166" s="435"/>
      <c r="H166" s="435"/>
      <c r="I166" s="435"/>
      <c r="J166" s="14"/>
    </row>
    <row r="167" spans="4:10" x14ac:dyDescent="0.25">
      <c r="D167" s="435"/>
      <c r="E167" s="435"/>
      <c r="F167" s="435"/>
      <c r="G167" s="435"/>
      <c r="H167" s="435"/>
      <c r="I167" s="435"/>
      <c r="J167" s="14"/>
    </row>
    <row r="168" spans="4:10" x14ac:dyDescent="0.25">
      <c r="D168" s="435"/>
      <c r="E168" s="435"/>
      <c r="F168" s="435"/>
      <c r="G168" s="435"/>
      <c r="H168" s="435"/>
      <c r="I168" s="435"/>
      <c r="J168" s="14"/>
    </row>
    <row r="169" spans="4:10" x14ac:dyDescent="0.25">
      <c r="D169" s="435"/>
      <c r="E169" s="435"/>
      <c r="F169" s="435"/>
      <c r="G169" s="435"/>
      <c r="H169" s="435"/>
      <c r="I169" s="435"/>
      <c r="J169" s="14"/>
    </row>
    <row r="170" spans="4:10" x14ac:dyDescent="0.25">
      <c r="D170" s="435"/>
      <c r="E170" s="435"/>
      <c r="F170" s="435"/>
      <c r="G170" s="435"/>
      <c r="H170" s="435"/>
      <c r="I170" s="435"/>
      <c r="J170" s="14"/>
    </row>
    <row r="171" spans="4:10" x14ac:dyDescent="0.25">
      <c r="D171" s="435"/>
      <c r="E171" s="435"/>
      <c r="F171" s="435"/>
      <c r="G171" s="435"/>
      <c r="H171" s="435"/>
      <c r="I171" s="435"/>
      <c r="J171" s="14"/>
    </row>
    <row r="172" spans="4:10" x14ac:dyDescent="0.25">
      <c r="D172" s="435"/>
      <c r="E172" s="435"/>
      <c r="F172" s="435"/>
      <c r="G172" s="435"/>
      <c r="H172" s="435"/>
      <c r="I172" s="435"/>
      <c r="J172" s="14"/>
    </row>
    <row r="173" spans="4:10" x14ac:dyDescent="0.25">
      <c r="D173" s="435"/>
      <c r="E173" s="435"/>
      <c r="F173" s="435"/>
      <c r="G173" s="435"/>
      <c r="H173" s="435"/>
      <c r="I173" s="435"/>
      <c r="J173" s="14"/>
    </row>
    <row r="174" spans="4:10" x14ac:dyDescent="0.25">
      <c r="D174" s="435"/>
      <c r="E174" s="435"/>
      <c r="F174" s="435"/>
      <c r="G174" s="435"/>
      <c r="H174" s="435"/>
      <c r="I174" s="435"/>
      <c r="J174" s="14"/>
    </row>
    <row r="175" spans="4:10" x14ac:dyDescent="0.25">
      <c r="D175" s="435"/>
      <c r="E175" s="435"/>
      <c r="F175" s="435"/>
      <c r="G175" s="435"/>
      <c r="H175" s="435"/>
      <c r="I175" s="435"/>
      <c r="J175" s="14"/>
    </row>
    <row r="176" spans="4:10" x14ac:dyDescent="0.25">
      <c r="D176" s="435"/>
      <c r="E176" s="435"/>
      <c r="F176" s="435"/>
      <c r="G176" s="435"/>
      <c r="H176" s="435"/>
      <c r="I176" s="435"/>
      <c r="J176" s="14"/>
    </row>
    <row r="177" spans="4:10" x14ac:dyDescent="0.25">
      <c r="D177" s="435"/>
      <c r="E177" s="435"/>
      <c r="F177" s="435"/>
      <c r="G177" s="435"/>
      <c r="H177" s="435"/>
      <c r="I177" s="435"/>
      <c r="J177" s="14"/>
    </row>
    <row r="178" spans="4:10" x14ac:dyDescent="0.25">
      <c r="D178" s="435"/>
      <c r="E178" s="435"/>
      <c r="F178" s="435"/>
      <c r="G178" s="435"/>
      <c r="H178" s="435"/>
      <c r="I178" s="435"/>
      <c r="J178" s="14"/>
    </row>
    <row r="179" spans="4:10" x14ac:dyDescent="0.25">
      <c r="D179" s="435"/>
      <c r="E179" s="435"/>
      <c r="F179" s="435"/>
      <c r="G179" s="435"/>
      <c r="H179" s="435"/>
      <c r="I179" s="435"/>
      <c r="J179" s="14"/>
    </row>
    <row r="180" spans="4:10" x14ac:dyDescent="0.25">
      <c r="D180" s="435"/>
      <c r="E180" s="435"/>
      <c r="F180" s="435"/>
      <c r="G180" s="435"/>
      <c r="H180" s="435"/>
      <c r="I180" s="435"/>
      <c r="J180" s="14"/>
    </row>
    <row r="181" spans="4:10" x14ac:dyDescent="0.25">
      <c r="D181" s="435"/>
      <c r="E181" s="435"/>
      <c r="F181" s="435"/>
      <c r="G181" s="435"/>
      <c r="H181" s="435"/>
      <c r="I181" s="435"/>
      <c r="J181" s="14"/>
    </row>
    <row r="182" spans="4:10" x14ac:dyDescent="0.25">
      <c r="D182" s="435"/>
      <c r="E182" s="435"/>
      <c r="F182" s="435"/>
      <c r="G182" s="435"/>
      <c r="H182" s="435"/>
      <c r="I182" s="435"/>
      <c r="J182" s="14"/>
    </row>
    <row r="183" spans="4:10" x14ac:dyDescent="0.25">
      <c r="D183" s="435"/>
      <c r="E183" s="435"/>
      <c r="F183" s="435"/>
      <c r="G183" s="435"/>
      <c r="H183" s="435"/>
      <c r="I183" s="435"/>
      <c r="J183" s="14"/>
    </row>
    <row r="184" spans="4:10" x14ac:dyDescent="0.25">
      <c r="D184" s="435"/>
      <c r="E184" s="435"/>
      <c r="F184" s="435"/>
      <c r="G184" s="435"/>
      <c r="H184" s="435"/>
      <c r="I184" s="435"/>
      <c r="J184" s="14"/>
    </row>
    <row r="185" spans="4:10" x14ac:dyDescent="0.25">
      <c r="D185" s="435"/>
      <c r="E185" s="435"/>
      <c r="F185" s="435"/>
      <c r="G185" s="435"/>
      <c r="H185" s="435"/>
      <c r="I185" s="435"/>
      <c r="J185" s="14"/>
    </row>
    <row r="186" spans="4:10" x14ac:dyDescent="0.25">
      <c r="D186" s="435"/>
      <c r="E186" s="435"/>
      <c r="F186" s="435"/>
      <c r="G186" s="435"/>
      <c r="H186" s="435"/>
      <c r="I186" s="435"/>
      <c r="J186" s="14"/>
    </row>
    <row r="187" spans="4:10" x14ac:dyDescent="0.25">
      <c r="D187" s="435"/>
      <c r="E187" s="435"/>
      <c r="F187" s="435"/>
      <c r="G187" s="435"/>
      <c r="H187" s="435"/>
      <c r="I187" s="435"/>
      <c r="J187" s="14"/>
    </row>
    <row r="188" spans="4:10" x14ac:dyDescent="0.25">
      <c r="D188" s="435"/>
      <c r="E188" s="435"/>
      <c r="F188" s="435"/>
      <c r="G188" s="435"/>
      <c r="H188" s="435"/>
      <c r="I188" s="435"/>
      <c r="J188" s="14"/>
    </row>
    <row r="189" spans="4:10" x14ac:dyDescent="0.25">
      <c r="D189" s="435"/>
      <c r="E189" s="435"/>
      <c r="F189" s="435"/>
      <c r="G189" s="435"/>
      <c r="H189" s="435"/>
      <c r="I189" s="435"/>
      <c r="J189" s="14"/>
    </row>
    <row r="190" spans="4:10" x14ac:dyDescent="0.25">
      <c r="D190" s="435"/>
      <c r="E190" s="435"/>
      <c r="F190" s="435"/>
      <c r="G190" s="435"/>
      <c r="H190" s="435"/>
      <c r="I190" s="435"/>
      <c r="J190" s="14"/>
    </row>
    <row r="191" spans="4:10" x14ac:dyDescent="0.25">
      <c r="D191" s="435"/>
      <c r="E191" s="435"/>
      <c r="F191" s="435"/>
      <c r="G191" s="435"/>
      <c r="H191" s="435"/>
      <c r="I191" s="435"/>
      <c r="J191" s="14"/>
    </row>
    <row r="192" spans="4:10" x14ac:dyDescent="0.25">
      <c r="D192" s="435"/>
      <c r="E192" s="435"/>
      <c r="F192" s="435"/>
      <c r="G192" s="435"/>
      <c r="H192" s="435"/>
      <c r="I192" s="435"/>
      <c r="J192" s="14"/>
    </row>
    <row r="193" spans="4:10" x14ac:dyDescent="0.25">
      <c r="D193" s="435"/>
      <c r="E193" s="435"/>
      <c r="F193" s="435"/>
      <c r="G193" s="435"/>
      <c r="H193" s="435"/>
      <c r="I193" s="435"/>
      <c r="J193" s="14"/>
    </row>
    <row r="194" spans="4:10" x14ac:dyDescent="0.25">
      <c r="D194" s="435"/>
      <c r="E194" s="435"/>
      <c r="F194" s="435"/>
      <c r="G194" s="435"/>
      <c r="H194" s="435"/>
      <c r="I194" s="435"/>
      <c r="J194" s="14"/>
    </row>
    <row r="195" spans="4:10" x14ac:dyDescent="0.25">
      <c r="D195" s="435"/>
      <c r="E195" s="435"/>
      <c r="F195" s="435"/>
      <c r="G195" s="435"/>
      <c r="H195" s="435"/>
      <c r="I195" s="435"/>
      <c r="J195" s="14"/>
    </row>
    <row r="196" spans="4:10" x14ac:dyDescent="0.25">
      <c r="D196" s="435"/>
      <c r="E196" s="435"/>
      <c r="F196" s="435"/>
      <c r="G196" s="435"/>
      <c r="H196" s="435"/>
      <c r="I196" s="435"/>
      <c r="J196" s="14"/>
    </row>
    <row r="197" spans="4:10" x14ac:dyDescent="0.25">
      <c r="D197" s="435"/>
      <c r="E197" s="435"/>
      <c r="F197" s="435"/>
      <c r="G197" s="435"/>
      <c r="H197" s="435"/>
      <c r="I197" s="435"/>
      <c r="J197" s="14"/>
    </row>
    <row r="198" spans="4:10" x14ac:dyDescent="0.25">
      <c r="D198" s="435"/>
      <c r="E198" s="435"/>
      <c r="F198" s="435"/>
      <c r="G198" s="435"/>
      <c r="H198" s="435"/>
      <c r="I198" s="435"/>
      <c r="J198" s="14"/>
    </row>
    <row r="199" spans="4:10" x14ac:dyDescent="0.25">
      <c r="D199" s="435"/>
      <c r="E199" s="435"/>
      <c r="F199" s="435"/>
      <c r="G199" s="435"/>
      <c r="H199" s="435"/>
      <c r="I199" s="435"/>
      <c r="J199" s="14"/>
    </row>
    <row r="200" spans="4:10" x14ac:dyDescent="0.25">
      <c r="D200" s="435"/>
      <c r="E200" s="435"/>
      <c r="F200" s="435"/>
      <c r="G200" s="435"/>
      <c r="H200" s="435"/>
      <c r="I200" s="435"/>
      <c r="J200" s="14"/>
    </row>
    <row r="201" spans="4:10" x14ac:dyDescent="0.25">
      <c r="D201" s="435"/>
      <c r="E201" s="435"/>
      <c r="F201" s="435"/>
      <c r="G201" s="435"/>
      <c r="H201" s="435"/>
      <c r="I201" s="435"/>
      <c r="J201" s="14"/>
    </row>
    <row r="202" spans="4:10" x14ac:dyDescent="0.25">
      <c r="D202" s="435"/>
      <c r="E202" s="435"/>
      <c r="F202" s="435"/>
      <c r="G202" s="435"/>
      <c r="H202" s="435"/>
      <c r="I202" s="435"/>
      <c r="J202" s="14"/>
    </row>
    <row r="203" spans="4:10" x14ac:dyDescent="0.25">
      <c r="D203" s="435"/>
      <c r="E203" s="435"/>
      <c r="F203" s="435"/>
      <c r="G203" s="435"/>
      <c r="H203" s="435"/>
      <c r="I203" s="435"/>
      <c r="J203" s="14"/>
    </row>
    <row r="204" spans="4:10" x14ac:dyDescent="0.25">
      <c r="D204" s="435"/>
      <c r="E204" s="435"/>
      <c r="F204" s="435"/>
      <c r="G204" s="435"/>
      <c r="H204" s="435"/>
      <c r="I204" s="435"/>
      <c r="J204" s="14"/>
    </row>
    <row r="205" spans="4:10" x14ac:dyDescent="0.25">
      <c r="D205" s="435"/>
      <c r="E205" s="435"/>
      <c r="F205" s="435"/>
      <c r="G205" s="435"/>
      <c r="H205" s="435"/>
      <c r="I205" s="435"/>
      <c r="J205" s="14"/>
    </row>
    <row r="206" spans="4:10" x14ac:dyDescent="0.25">
      <c r="D206" s="435"/>
      <c r="E206" s="435"/>
      <c r="F206" s="435"/>
      <c r="G206" s="435"/>
      <c r="H206" s="435"/>
      <c r="I206" s="435"/>
      <c r="J206" s="14"/>
    </row>
    <row r="207" spans="4:10" x14ac:dyDescent="0.25">
      <c r="D207" s="435"/>
      <c r="E207" s="435"/>
      <c r="F207" s="435"/>
      <c r="G207" s="435"/>
      <c r="H207" s="435"/>
      <c r="I207" s="435"/>
      <c r="J207" s="14"/>
    </row>
    <row r="208" spans="4:10" x14ac:dyDescent="0.25">
      <c r="D208" s="435"/>
      <c r="E208" s="435"/>
      <c r="F208" s="435"/>
      <c r="G208" s="435"/>
      <c r="H208" s="435"/>
      <c r="I208" s="435"/>
      <c r="J208" s="14"/>
    </row>
    <row r="209" spans="4:10" x14ac:dyDescent="0.25">
      <c r="D209" s="435"/>
      <c r="E209" s="435"/>
      <c r="F209" s="435"/>
      <c r="G209" s="435"/>
      <c r="H209" s="435"/>
      <c r="I209" s="435"/>
      <c r="J209" s="14"/>
    </row>
    <row r="210" spans="4:10" x14ac:dyDescent="0.25">
      <c r="D210" s="435"/>
      <c r="E210" s="435"/>
      <c r="F210" s="435"/>
      <c r="G210" s="435"/>
      <c r="H210" s="435"/>
      <c r="I210" s="435"/>
      <c r="J210" s="14"/>
    </row>
    <row r="211" spans="4:10" x14ac:dyDescent="0.25">
      <c r="D211" s="435"/>
      <c r="E211" s="435"/>
      <c r="F211" s="435"/>
      <c r="G211" s="435"/>
      <c r="H211" s="435"/>
      <c r="I211" s="435"/>
      <c r="J211" s="14"/>
    </row>
    <row r="212" spans="4:10" x14ac:dyDescent="0.25">
      <c r="D212" s="435"/>
      <c r="E212" s="435"/>
      <c r="F212" s="435"/>
      <c r="G212" s="435"/>
      <c r="H212" s="435"/>
      <c r="I212" s="435"/>
      <c r="J212" s="14"/>
    </row>
    <row r="213" spans="4:10" x14ac:dyDescent="0.25">
      <c r="D213" s="435"/>
      <c r="E213" s="435"/>
      <c r="F213" s="435"/>
      <c r="G213" s="435"/>
      <c r="H213" s="435"/>
      <c r="I213" s="435"/>
      <c r="J213" s="14"/>
    </row>
    <row r="214" spans="4:10" x14ac:dyDescent="0.25">
      <c r="D214" s="435"/>
      <c r="E214" s="435"/>
      <c r="F214" s="435"/>
      <c r="G214" s="435"/>
      <c r="H214" s="435"/>
      <c r="I214" s="435"/>
      <c r="J214" s="14"/>
    </row>
    <row r="215" spans="4:10" x14ac:dyDescent="0.25">
      <c r="D215" s="435"/>
      <c r="E215" s="435"/>
      <c r="F215" s="435"/>
      <c r="G215" s="435"/>
      <c r="H215" s="435"/>
      <c r="I215" s="435"/>
      <c r="J215" s="14"/>
    </row>
    <row r="216" spans="4:10" x14ac:dyDescent="0.25">
      <c r="D216" s="435"/>
      <c r="E216" s="435"/>
      <c r="F216" s="435"/>
      <c r="G216" s="435"/>
      <c r="H216" s="435"/>
      <c r="I216" s="435"/>
      <c r="J216" s="14"/>
    </row>
    <row r="217" spans="4:10" x14ac:dyDescent="0.25">
      <c r="D217" s="435"/>
      <c r="E217" s="435"/>
      <c r="F217" s="435"/>
      <c r="G217" s="435"/>
      <c r="H217" s="435"/>
      <c r="I217" s="435"/>
      <c r="J217" s="14"/>
    </row>
    <row r="218" spans="4:10" x14ac:dyDescent="0.25">
      <c r="D218" s="435"/>
      <c r="E218" s="435"/>
      <c r="F218" s="435"/>
      <c r="G218" s="435"/>
      <c r="H218" s="435"/>
      <c r="I218" s="435"/>
      <c r="J218" s="14"/>
    </row>
    <row r="219" spans="4:10" x14ac:dyDescent="0.25">
      <c r="D219" s="435"/>
      <c r="E219" s="435"/>
      <c r="F219" s="435"/>
      <c r="G219" s="435"/>
      <c r="H219" s="435"/>
      <c r="I219" s="435"/>
      <c r="J219" s="14"/>
    </row>
    <row r="220" spans="4:10" x14ac:dyDescent="0.25">
      <c r="D220" s="435"/>
      <c r="E220" s="435"/>
      <c r="F220" s="435"/>
      <c r="G220" s="435"/>
      <c r="H220" s="435"/>
      <c r="I220" s="435"/>
      <c r="J220" s="14"/>
    </row>
    <row r="221" spans="4:10" x14ac:dyDescent="0.25">
      <c r="D221" s="435"/>
      <c r="E221" s="435"/>
      <c r="F221" s="435"/>
      <c r="G221" s="435"/>
      <c r="H221" s="435"/>
      <c r="I221" s="435"/>
      <c r="J221" s="14"/>
    </row>
    <row r="222" spans="4:10" x14ac:dyDescent="0.25">
      <c r="D222" s="435"/>
      <c r="E222" s="435"/>
      <c r="F222" s="435"/>
      <c r="G222" s="435"/>
      <c r="H222" s="435"/>
      <c r="I222" s="435"/>
      <c r="J222" s="14"/>
    </row>
    <row r="223" spans="4:10" x14ac:dyDescent="0.25">
      <c r="D223" s="435"/>
      <c r="E223" s="435"/>
      <c r="F223" s="435"/>
      <c r="G223" s="435"/>
      <c r="H223" s="435"/>
      <c r="I223" s="435"/>
      <c r="J223" s="14"/>
    </row>
    <row r="224" spans="4:10" x14ac:dyDescent="0.25">
      <c r="D224" s="435"/>
      <c r="E224" s="435"/>
      <c r="F224" s="435"/>
      <c r="G224" s="435"/>
      <c r="H224" s="435"/>
      <c r="I224" s="435"/>
      <c r="J224" s="14"/>
    </row>
    <row r="225" spans="4:10" x14ac:dyDescent="0.25">
      <c r="D225" s="435"/>
      <c r="E225" s="435"/>
      <c r="F225" s="435"/>
      <c r="G225" s="435"/>
      <c r="H225" s="435"/>
      <c r="I225" s="435"/>
      <c r="J225" s="14"/>
    </row>
    <row r="226" spans="4:10" x14ac:dyDescent="0.25">
      <c r="D226" s="435"/>
      <c r="E226" s="435"/>
      <c r="F226" s="435"/>
      <c r="G226" s="435"/>
      <c r="H226" s="435"/>
      <c r="I226" s="435"/>
      <c r="J226" s="14"/>
    </row>
    <row r="227" spans="4:10" x14ac:dyDescent="0.25">
      <c r="D227" s="435"/>
      <c r="E227" s="435"/>
      <c r="F227" s="435"/>
      <c r="G227" s="435"/>
      <c r="H227" s="435"/>
      <c r="I227" s="435"/>
      <c r="J227" s="14"/>
    </row>
    <row r="228" spans="4:10" x14ac:dyDescent="0.25">
      <c r="D228" s="435"/>
      <c r="E228" s="435"/>
      <c r="F228" s="435"/>
      <c r="G228" s="435"/>
      <c r="H228" s="435"/>
      <c r="I228" s="435"/>
      <c r="J228" s="14"/>
    </row>
    <row r="229" spans="4:10" x14ac:dyDescent="0.25">
      <c r="D229" s="435"/>
      <c r="E229" s="435"/>
      <c r="F229" s="435"/>
      <c r="G229" s="435"/>
      <c r="H229" s="435"/>
      <c r="I229" s="435"/>
      <c r="J229" s="14"/>
    </row>
    <row r="230" spans="4:10" x14ac:dyDescent="0.25">
      <c r="D230" s="435"/>
      <c r="E230" s="435"/>
      <c r="F230" s="435"/>
      <c r="G230" s="435"/>
      <c r="H230" s="435"/>
      <c r="I230" s="435"/>
      <c r="J230" s="14"/>
    </row>
    <row r="231" spans="4:10" x14ac:dyDescent="0.25">
      <c r="D231" s="435"/>
      <c r="E231" s="435"/>
      <c r="F231" s="435"/>
      <c r="G231" s="435"/>
      <c r="H231" s="435"/>
      <c r="I231" s="435"/>
      <c r="J231" s="14"/>
    </row>
    <row r="232" spans="4:10" x14ac:dyDescent="0.25">
      <c r="D232" s="435"/>
      <c r="E232" s="435"/>
      <c r="F232" s="435"/>
      <c r="G232" s="435"/>
      <c r="H232" s="435"/>
      <c r="I232" s="435"/>
      <c r="J232" s="14"/>
    </row>
  </sheetData>
  <sheetProtection selectLockedCells="1"/>
  <sortState ref="B3:J128">
    <sortCondition ref="J3:J128"/>
  </sortState>
  <mergeCells count="8">
    <mergeCell ref="B34:L34"/>
    <mergeCell ref="B103:L103"/>
    <mergeCell ref="B2:L2"/>
    <mergeCell ref="M15:O15"/>
    <mergeCell ref="M29:O29"/>
    <mergeCell ref="B3:L3"/>
    <mergeCell ref="B10:L10"/>
    <mergeCell ref="B27:L27"/>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scale="3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showGridLines="0" zoomScale="80" zoomScaleNormal="80" workbookViewId="0">
      <selection activeCell="G15" sqref="G15:G18"/>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8" width="25.7109375" style="5" customWidth="1"/>
    <col min="9" max="9" width="20.7109375" style="691" customWidth="1"/>
    <col min="10" max="10" width="25.7109375" style="5" customWidth="1"/>
    <col min="11" max="11" width="20.7109375" style="511" customWidth="1"/>
    <col min="12" max="12" width="13.7109375" style="5" customWidth="1"/>
    <col min="13" max="13" width="12.42578125" style="5" bestFit="1" customWidth="1"/>
    <col min="14" max="15" width="11.28515625" style="5" bestFit="1" customWidth="1"/>
    <col min="16" max="16384" width="9.140625" style="5"/>
  </cols>
  <sheetData>
    <row r="1" spans="2:12" ht="19.5" thickBot="1" x14ac:dyDescent="0.3">
      <c r="B1" s="405" t="s">
        <v>109</v>
      </c>
      <c r="C1" s="405" t="s">
        <v>110</v>
      </c>
    </row>
    <row r="2" spans="2:12" ht="34.5" thickBot="1" x14ac:dyDescent="0.3">
      <c r="B2" s="811" t="s">
        <v>21</v>
      </c>
      <c r="C2" s="812"/>
      <c r="D2" s="812"/>
      <c r="E2" s="812"/>
      <c r="F2" s="812"/>
      <c r="G2" s="812"/>
      <c r="H2" s="812"/>
      <c r="I2" s="812"/>
      <c r="J2" s="812"/>
      <c r="K2" s="812"/>
      <c r="L2" s="813"/>
    </row>
    <row r="3" spans="2:12" ht="33.75" x14ac:dyDescent="0.25">
      <c r="B3" s="814" t="s">
        <v>104</v>
      </c>
      <c r="C3" s="815"/>
      <c r="D3" s="815"/>
      <c r="E3" s="815"/>
      <c r="F3" s="815"/>
      <c r="G3" s="815"/>
      <c r="H3" s="815"/>
      <c r="I3" s="815"/>
      <c r="J3" s="815"/>
      <c r="K3" s="815"/>
      <c r="L3" s="816"/>
    </row>
    <row r="4" spans="2:12" ht="45" x14ac:dyDescent="0.25">
      <c r="B4" s="242" t="s">
        <v>0</v>
      </c>
      <c r="C4" s="241" t="s">
        <v>94</v>
      </c>
      <c r="D4" s="241" t="s">
        <v>1</v>
      </c>
      <c r="E4" s="241" t="s">
        <v>2</v>
      </c>
      <c r="F4" s="241" t="s">
        <v>3</v>
      </c>
      <c r="G4" s="241" t="s">
        <v>4</v>
      </c>
      <c r="H4" s="241" t="s">
        <v>92</v>
      </c>
      <c r="I4" s="692" t="s">
        <v>93</v>
      </c>
      <c r="J4" s="241" t="s">
        <v>5</v>
      </c>
      <c r="K4" s="505" t="s">
        <v>47</v>
      </c>
      <c r="L4" s="482" t="s">
        <v>136</v>
      </c>
    </row>
    <row r="5" spans="2:12" ht="45" x14ac:dyDescent="0.25">
      <c r="B5" s="196" t="s">
        <v>131</v>
      </c>
      <c r="C5" s="232">
        <v>289798</v>
      </c>
      <c r="D5" s="233" t="s">
        <v>614</v>
      </c>
      <c r="E5" s="232" t="s">
        <v>114</v>
      </c>
      <c r="F5" s="233" t="s">
        <v>615</v>
      </c>
      <c r="G5" s="41">
        <v>250000</v>
      </c>
      <c r="H5" s="41"/>
      <c r="I5" s="693">
        <v>3922</v>
      </c>
      <c r="J5" s="24">
        <v>45687</v>
      </c>
      <c r="K5" s="94">
        <v>1</v>
      </c>
      <c r="L5" s="436" t="s">
        <v>850</v>
      </c>
    </row>
    <row r="6" spans="2:12" x14ac:dyDescent="0.25">
      <c r="B6" s="196"/>
      <c r="C6" s="232"/>
      <c r="D6" s="233"/>
      <c r="E6" s="232"/>
      <c r="F6" s="233"/>
      <c r="G6" s="195"/>
      <c r="H6" s="195"/>
      <c r="I6" s="694"/>
      <c r="J6" s="234"/>
      <c r="K6" s="94"/>
      <c r="L6" s="436"/>
    </row>
    <row r="7" spans="2:12" x14ac:dyDescent="0.25">
      <c r="B7" s="196"/>
      <c r="C7" s="232"/>
      <c r="D7" s="233"/>
      <c r="E7" s="232"/>
      <c r="F7" s="233"/>
      <c r="G7" s="195"/>
      <c r="H7" s="195"/>
      <c r="I7" s="694"/>
      <c r="J7" s="234"/>
      <c r="K7" s="94" t="str">
        <f>IF(AND(J7&gt;=$C$48,J7&lt;=$D$48),"1º Trimestre",IF(AND(J7&gt;=$C$49,J7&lt;=$D$49),"2º Trimestre",IF(AND(J7&gt;=$C$50,J7&lt;=$D$50),"3º Trimestre",IF(AND(J7&gt;=$C$51,J7&lt;=$D$51),"4º Trimestre","-"))))</f>
        <v>-</v>
      </c>
      <c r="L7" s="436"/>
    </row>
    <row r="8" spans="2:12" x14ac:dyDescent="0.25">
      <c r="B8" s="196"/>
      <c r="C8" s="232"/>
      <c r="D8" s="233"/>
      <c r="E8" s="232"/>
      <c r="F8" s="233"/>
      <c r="G8" s="195"/>
      <c r="H8" s="195"/>
      <c r="I8" s="694"/>
      <c r="J8" s="234"/>
      <c r="K8" s="94" t="str">
        <f>IF(AND(J8&gt;=$C$48,J8&lt;=$D$48),"1º Trimestre",IF(AND(J8&gt;=$C$49,J8&lt;=$D$49),"2º Trimestre",IF(AND(J8&gt;=$C$50,J8&lt;=$D$50),"3º Trimestre",IF(AND(J8&gt;=$C$51,J8&lt;=$D$51),"4º Trimestre","-"))))</f>
        <v>-</v>
      </c>
      <c r="L8" s="436"/>
    </row>
    <row r="9" spans="2:12" ht="15.75" thickBot="1" x14ac:dyDescent="0.3">
      <c r="B9" s="231"/>
      <c r="C9" s="437"/>
      <c r="D9" s="438"/>
      <c r="E9" s="437"/>
      <c r="F9" s="438"/>
      <c r="G9" s="194"/>
      <c r="H9" s="194"/>
      <c r="I9" s="695"/>
      <c r="J9" s="439"/>
      <c r="K9" s="399" t="str">
        <f>IF(AND(J9&gt;=$C$48,J9&lt;=$D$48),"1º Trimestre",IF(AND(J9&gt;=$C$49,J9&lt;=$D$49),"2º Trimestre",IF(AND(J9&gt;=$C$50,J9&lt;=$D$50),"3º Trimestre",IF(AND(J9&gt;=$C$51,J9&lt;=$D$51),"4º Trimestre","-"))))</f>
        <v>-</v>
      </c>
      <c r="L9" s="70"/>
    </row>
    <row r="10" spans="2:12" ht="33.75" x14ac:dyDescent="0.25">
      <c r="B10" s="814" t="s">
        <v>105</v>
      </c>
      <c r="C10" s="815"/>
      <c r="D10" s="815"/>
      <c r="E10" s="815"/>
      <c r="F10" s="815"/>
      <c r="G10" s="815"/>
      <c r="H10" s="815"/>
      <c r="I10" s="815"/>
      <c r="J10" s="815"/>
      <c r="K10" s="815"/>
      <c r="L10" s="816"/>
    </row>
    <row r="11" spans="2:12" ht="45" x14ac:dyDescent="0.25">
      <c r="B11" s="242" t="s">
        <v>0</v>
      </c>
      <c r="C11" s="241" t="s">
        <v>94</v>
      </c>
      <c r="D11" s="241" t="s">
        <v>1</v>
      </c>
      <c r="E11" s="241" t="s">
        <v>2</v>
      </c>
      <c r="F11" s="241" t="s">
        <v>3</v>
      </c>
      <c r="G11" s="241" t="s">
        <v>4</v>
      </c>
      <c r="H11" s="241" t="s">
        <v>92</v>
      </c>
      <c r="I11" s="692" t="s">
        <v>93</v>
      </c>
      <c r="J11" s="241" t="s">
        <v>5</v>
      </c>
      <c r="K11" s="505" t="s">
        <v>47</v>
      </c>
      <c r="L11" s="482" t="s">
        <v>136</v>
      </c>
    </row>
    <row r="12" spans="2:12" ht="30" x14ac:dyDescent="0.25">
      <c r="B12" s="690" t="s">
        <v>131</v>
      </c>
      <c r="C12" s="643">
        <v>311155</v>
      </c>
      <c r="D12" s="645" t="s">
        <v>875</v>
      </c>
      <c r="E12" s="643" t="s">
        <v>114</v>
      </c>
      <c r="F12" s="645" t="s">
        <v>876</v>
      </c>
      <c r="G12" s="162">
        <v>48000</v>
      </c>
      <c r="H12" s="162"/>
      <c r="I12" s="696">
        <v>3922</v>
      </c>
      <c r="J12" s="652">
        <v>45792</v>
      </c>
      <c r="K12" s="108">
        <v>2</v>
      </c>
      <c r="L12" s="651" t="s">
        <v>850</v>
      </c>
    </row>
    <row r="13" spans="2:12" ht="90" x14ac:dyDescent="0.25">
      <c r="B13" s="229" t="s">
        <v>131</v>
      </c>
      <c r="C13" s="228">
        <v>290436</v>
      </c>
      <c r="D13" s="230" t="s">
        <v>605</v>
      </c>
      <c r="E13" s="228" t="s">
        <v>114</v>
      </c>
      <c r="F13" s="230" t="s">
        <v>606</v>
      </c>
      <c r="G13" s="162">
        <v>8000</v>
      </c>
      <c r="H13" s="162"/>
      <c r="I13" s="696">
        <v>3922</v>
      </c>
      <c r="J13" s="13">
        <v>45838</v>
      </c>
      <c r="K13" s="108">
        <v>2</v>
      </c>
      <c r="L13" s="239" t="s">
        <v>850</v>
      </c>
    </row>
    <row r="14" spans="2:12" ht="30" x14ac:dyDescent="0.25">
      <c r="B14" s="646" t="s">
        <v>131</v>
      </c>
      <c r="C14" s="643">
        <v>301927</v>
      </c>
      <c r="D14" s="645" t="s">
        <v>609</v>
      </c>
      <c r="E14" s="643" t="s">
        <v>114</v>
      </c>
      <c r="F14" s="645" t="s">
        <v>610</v>
      </c>
      <c r="G14" s="162">
        <v>108500</v>
      </c>
      <c r="H14" s="162"/>
      <c r="I14" s="696">
        <v>3922</v>
      </c>
      <c r="J14" s="652">
        <v>45838</v>
      </c>
      <c r="K14" s="108">
        <v>2</v>
      </c>
      <c r="L14" s="651" t="s">
        <v>850</v>
      </c>
    </row>
    <row r="15" spans="2:12" ht="45" x14ac:dyDescent="0.25">
      <c r="B15" s="646" t="s">
        <v>745</v>
      </c>
      <c r="C15" s="643">
        <v>319700</v>
      </c>
      <c r="D15" s="645" t="s">
        <v>765</v>
      </c>
      <c r="E15" s="643" t="s">
        <v>114</v>
      </c>
      <c r="F15" s="645" t="s">
        <v>769</v>
      </c>
      <c r="G15" s="162">
        <v>250000</v>
      </c>
      <c r="H15" s="162"/>
      <c r="I15" s="696">
        <v>3922</v>
      </c>
      <c r="J15" s="652">
        <v>45838</v>
      </c>
      <c r="K15" s="108">
        <v>2</v>
      </c>
      <c r="L15" s="651" t="s">
        <v>850</v>
      </c>
    </row>
    <row r="16" spans="2:12" ht="45" x14ac:dyDescent="0.25">
      <c r="B16" s="646" t="s">
        <v>745</v>
      </c>
      <c r="C16" s="643">
        <v>319700</v>
      </c>
      <c r="D16" s="645" t="s">
        <v>766</v>
      </c>
      <c r="E16" s="643" t="s">
        <v>114</v>
      </c>
      <c r="F16" s="645" t="s">
        <v>769</v>
      </c>
      <c r="G16" s="162">
        <v>30000</v>
      </c>
      <c r="H16" s="162"/>
      <c r="I16" s="696">
        <v>3922</v>
      </c>
      <c r="J16" s="652">
        <v>45838</v>
      </c>
      <c r="K16" s="108">
        <v>2</v>
      </c>
      <c r="L16" s="651" t="s">
        <v>850</v>
      </c>
    </row>
    <row r="17" spans="2:12" ht="45" x14ac:dyDescent="0.25">
      <c r="B17" s="646" t="s">
        <v>745</v>
      </c>
      <c r="C17" s="643">
        <v>319700</v>
      </c>
      <c r="D17" s="645" t="s">
        <v>767</v>
      </c>
      <c r="E17" s="643" t="s">
        <v>114</v>
      </c>
      <c r="F17" s="645" t="s">
        <v>769</v>
      </c>
      <c r="G17" s="162">
        <v>12000</v>
      </c>
      <c r="H17" s="162"/>
      <c r="I17" s="696">
        <v>3922</v>
      </c>
      <c r="J17" s="652">
        <v>45838</v>
      </c>
      <c r="K17" s="108">
        <v>2</v>
      </c>
      <c r="L17" s="651" t="s">
        <v>850</v>
      </c>
    </row>
    <row r="18" spans="2:12" ht="45" x14ac:dyDescent="0.25">
      <c r="B18" s="646" t="s">
        <v>745</v>
      </c>
      <c r="C18" s="643">
        <v>319700</v>
      </c>
      <c r="D18" s="645" t="s">
        <v>768</v>
      </c>
      <c r="E18" s="643" t="s">
        <v>114</v>
      </c>
      <c r="F18" s="645" t="s">
        <v>769</v>
      </c>
      <c r="G18" s="162">
        <v>15000</v>
      </c>
      <c r="H18" s="162"/>
      <c r="I18" s="696">
        <v>3922</v>
      </c>
      <c r="J18" s="652">
        <v>45838</v>
      </c>
      <c r="K18" s="108">
        <v>2</v>
      </c>
      <c r="L18" s="651" t="s">
        <v>850</v>
      </c>
    </row>
    <row r="19" spans="2:12" ht="30" x14ac:dyDescent="0.25">
      <c r="B19" s="646" t="s">
        <v>131</v>
      </c>
      <c r="C19" s="643">
        <v>303026</v>
      </c>
      <c r="D19" s="645" t="s">
        <v>612</v>
      </c>
      <c r="E19" s="643" t="s">
        <v>114</v>
      </c>
      <c r="F19" s="645" t="s">
        <v>613</v>
      </c>
      <c r="G19" s="162">
        <v>120000</v>
      </c>
      <c r="H19" s="162"/>
      <c r="I19" s="696">
        <v>3922</v>
      </c>
      <c r="J19" s="652">
        <v>45809</v>
      </c>
      <c r="K19" s="108">
        <v>2</v>
      </c>
      <c r="L19" s="651" t="s">
        <v>850</v>
      </c>
    </row>
    <row r="20" spans="2:12" ht="45" x14ac:dyDescent="0.25">
      <c r="B20" s="646" t="s">
        <v>131</v>
      </c>
      <c r="C20" s="643">
        <v>296084</v>
      </c>
      <c r="D20" s="645" t="s">
        <v>617</v>
      </c>
      <c r="E20" s="643" t="s">
        <v>114</v>
      </c>
      <c r="F20" s="645" t="s">
        <v>616</v>
      </c>
      <c r="G20" s="162">
        <v>2200</v>
      </c>
      <c r="H20" s="162"/>
      <c r="I20" s="696">
        <v>3922</v>
      </c>
      <c r="J20" s="652">
        <v>45838</v>
      </c>
      <c r="K20" s="108">
        <v>2</v>
      </c>
      <c r="L20" s="651" t="s">
        <v>850</v>
      </c>
    </row>
    <row r="21" spans="2:12" x14ac:dyDescent="0.25">
      <c r="B21" s="229"/>
      <c r="C21" s="228"/>
      <c r="D21" s="230"/>
      <c r="E21" s="228"/>
      <c r="F21" s="230"/>
      <c r="G21" s="120"/>
      <c r="H21" s="120"/>
      <c r="I21" s="697"/>
      <c r="J21" s="227"/>
      <c r="K21" s="108"/>
      <c r="L21" s="239"/>
    </row>
    <row r="22" spans="2:12" x14ac:dyDescent="0.25">
      <c r="B22" s="229"/>
      <c r="C22" s="228"/>
      <c r="D22" s="230"/>
      <c r="E22" s="228"/>
      <c r="F22" s="230"/>
      <c r="G22" s="120"/>
      <c r="H22" s="120"/>
      <c r="I22" s="697"/>
      <c r="J22" s="227"/>
      <c r="K22" s="108"/>
      <c r="L22" s="239"/>
    </row>
    <row r="23" spans="2:12" x14ac:dyDescent="0.25">
      <c r="B23" s="229"/>
      <c r="C23" s="228"/>
      <c r="D23" s="230"/>
      <c r="E23" s="228"/>
      <c r="F23" s="230"/>
      <c r="G23" s="120"/>
      <c r="H23" s="120"/>
      <c r="I23" s="697"/>
      <c r="J23" s="227"/>
      <c r="K23" s="108"/>
      <c r="L23" s="239"/>
    </row>
    <row r="24" spans="2:12" ht="15.75" thickBot="1" x14ac:dyDescent="0.3">
      <c r="B24" s="200"/>
      <c r="C24" s="201"/>
      <c r="D24" s="202"/>
      <c r="E24" s="201"/>
      <c r="F24" s="202"/>
      <c r="G24" s="166"/>
      <c r="H24" s="166"/>
      <c r="I24" s="698"/>
      <c r="J24" s="203"/>
      <c r="K24" s="486"/>
      <c r="L24" s="221"/>
    </row>
    <row r="25" spans="2:12" ht="33.75" x14ac:dyDescent="0.25">
      <c r="B25" s="824" t="s">
        <v>106</v>
      </c>
      <c r="C25" s="825"/>
      <c r="D25" s="825"/>
      <c r="E25" s="825"/>
      <c r="F25" s="825"/>
      <c r="G25" s="825"/>
      <c r="H25" s="825"/>
      <c r="I25" s="825"/>
      <c r="J25" s="825"/>
      <c r="K25" s="825"/>
      <c r="L25" s="826"/>
    </row>
    <row r="26" spans="2:12" ht="45" x14ac:dyDescent="0.25">
      <c r="B26" s="242" t="s">
        <v>0</v>
      </c>
      <c r="C26" s="241" t="s">
        <v>94</v>
      </c>
      <c r="D26" s="241" t="s">
        <v>1</v>
      </c>
      <c r="E26" s="241" t="s">
        <v>2</v>
      </c>
      <c r="F26" s="241" t="s">
        <v>3</v>
      </c>
      <c r="G26" s="241" t="s">
        <v>4</v>
      </c>
      <c r="H26" s="241" t="s">
        <v>92</v>
      </c>
      <c r="I26" s="692" t="s">
        <v>93</v>
      </c>
      <c r="J26" s="241" t="s">
        <v>5</v>
      </c>
      <c r="K26" s="505" t="s">
        <v>47</v>
      </c>
      <c r="L26" s="482" t="s">
        <v>136</v>
      </c>
    </row>
    <row r="27" spans="2:12" x14ac:dyDescent="0.25">
      <c r="B27" s="196"/>
      <c r="C27" s="232"/>
      <c r="D27" s="233"/>
      <c r="E27" s="232"/>
      <c r="F27" s="233"/>
      <c r="G27" s="41"/>
      <c r="H27" s="41"/>
      <c r="I27" s="699"/>
      <c r="J27" s="234"/>
      <c r="K27" s="94"/>
      <c r="L27" s="436"/>
    </row>
    <row r="28" spans="2:12" x14ac:dyDescent="0.25">
      <c r="B28" s="274"/>
      <c r="C28" s="496"/>
      <c r="D28" s="275"/>
      <c r="E28" s="496"/>
      <c r="F28" s="275"/>
      <c r="G28" s="276"/>
      <c r="H28" s="276"/>
      <c r="I28" s="700"/>
      <c r="J28" s="277"/>
      <c r="K28" s="94"/>
      <c r="L28" s="436"/>
    </row>
    <row r="29" spans="2:12" x14ac:dyDescent="0.25">
      <c r="B29" s="93"/>
      <c r="C29" s="94"/>
      <c r="D29" s="96"/>
      <c r="E29" s="94"/>
      <c r="F29" s="96"/>
      <c r="G29" s="215"/>
      <c r="H29" s="215"/>
      <c r="I29" s="699"/>
      <c r="J29" s="161"/>
      <c r="K29" s="94"/>
      <c r="L29" s="436"/>
    </row>
    <row r="30" spans="2:12" x14ac:dyDescent="0.25">
      <c r="B30" s="93"/>
      <c r="C30" s="94"/>
      <c r="D30" s="96"/>
      <c r="E30" s="94"/>
      <c r="F30" s="96"/>
      <c r="G30" s="215"/>
      <c r="H30" s="215"/>
      <c r="I30" s="699"/>
      <c r="J30" s="161"/>
      <c r="K30" s="94"/>
      <c r="L30" s="436"/>
    </row>
    <row r="31" spans="2:12" ht="15.75" thickBot="1" x14ac:dyDescent="0.3">
      <c r="B31" s="99"/>
      <c r="C31" s="399"/>
      <c r="D31" s="100"/>
      <c r="E31" s="399"/>
      <c r="F31" s="100"/>
      <c r="G31" s="216"/>
      <c r="H31" s="216"/>
      <c r="I31" s="701"/>
      <c r="J31" s="400"/>
      <c r="K31" s="399"/>
      <c r="L31" s="70"/>
    </row>
    <row r="32" spans="2:12" ht="33.75" x14ac:dyDescent="0.25">
      <c r="B32" s="814" t="s">
        <v>107</v>
      </c>
      <c r="C32" s="815"/>
      <c r="D32" s="815"/>
      <c r="E32" s="815"/>
      <c r="F32" s="815"/>
      <c r="G32" s="815"/>
      <c r="H32" s="815"/>
      <c r="I32" s="815"/>
      <c r="J32" s="815"/>
      <c r="K32" s="815"/>
      <c r="L32" s="816"/>
    </row>
    <row r="33" spans="2:12" ht="45" x14ac:dyDescent="0.25">
      <c r="B33" s="242" t="s">
        <v>0</v>
      </c>
      <c r="C33" s="241" t="s">
        <v>94</v>
      </c>
      <c r="D33" s="241" t="s">
        <v>1</v>
      </c>
      <c r="E33" s="241" t="s">
        <v>2</v>
      </c>
      <c r="F33" s="241" t="s">
        <v>3</v>
      </c>
      <c r="G33" s="241" t="s">
        <v>4</v>
      </c>
      <c r="H33" s="241" t="s">
        <v>92</v>
      </c>
      <c r="I33" s="692" t="s">
        <v>93</v>
      </c>
      <c r="J33" s="241" t="s">
        <v>5</v>
      </c>
      <c r="K33" s="505" t="s">
        <v>47</v>
      </c>
      <c r="L33" s="482" t="s">
        <v>136</v>
      </c>
    </row>
    <row r="34" spans="2:12" ht="210" x14ac:dyDescent="0.25">
      <c r="B34" s="229" t="s">
        <v>131</v>
      </c>
      <c r="C34" s="228">
        <v>304395</v>
      </c>
      <c r="D34" s="230" t="s">
        <v>783</v>
      </c>
      <c r="E34" s="228" t="s">
        <v>114</v>
      </c>
      <c r="F34" s="230" t="s">
        <v>784</v>
      </c>
      <c r="G34" s="162">
        <v>1300000</v>
      </c>
      <c r="H34" s="162"/>
      <c r="I34" s="696">
        <v>3922</v>
      </c>
      <c r="J34" s="227">
        <v>45991</v>
      </c>
      <c r="K34" s="108">
        <v>4</v>
      </c>
      <c r="L34" s="239" t="s">
        <v>850</v>
      </c>
    </row>
    <row r="35" spans="2:12" x14ac:dyDescent="0.25">
      <c r="B35" s="313"/>
      <c r="C35" s="314"/>
      <c r="D35" s="315"/>
      <c r="E35" s="314"/>
      <c r="F35" s="315"/>
      <c r="G35" s="316"/>
      <c r="H35" s="316"/>
      <c r="I35" s="702"/>
      <c r="J35" s="317"/>
      <c r="K35" s="108" t="str">
        <f>IF(AND(J35&gt;=$C$48,J35&lt;=$D$48),"1º Trimestre",IF(AND(J35&gt;=$C$49,J35&lt;=$D$49),"2º Trimestre",IF(AND(J35&gt;=$C$50,J35&lt;=$D$50),"3º Trimestre",IF(AND(J35&gt;=$C$51,J35&lt;=$D$51),"4º Trimestre","-"))))</f>
        <v>-</v>
      </c>
      <c r="L35" s="239"/>
    </row>
    <row r="36" spans="2:12" x14ac:dyDescent="0.25">
      <c r="B36" s="313"/>
      <c r="C36" s="314"/>
      <c r="D36" s="315"/>
      <c r="E36" s="314"/>
      <c r="F36" s="315"/>
      <c r="G36" s="316"/>
      <c r="H36" s="316"/>
      <c r="I36" s="702"/>
      <c r="J36" s="317"/>
      <c r="K36" s="108" t="str">
        <f>IF(AND(J36&gt;=$C$48,J36&lt;=$D$48),"1º Trimestre",IF(AND(J36&gt;=$C$49,J36&lt;=$D$49),"2º Trimestre",IF(AND(J36&gt;=$C$50,J36&lt;=$D$50),"3º Trimestre",IF(AND(J36&gt;=$C$51,J36&lt;=$D$51),"4º Trimestre","-"))))</f>
        <v>-</v>
      </c>
      <c r="L36" s="239"/>
    </row>
    <row r="37" spans="2:12" x14ac:dyDescent="0.25">
      <c r="B37" s="313"/>
      <c r="C37" s="314"/>
      <c r="D37" s="315"/>
      <c r="E37" s="314"/>
      <c r="F37" s="315"/>
      <c r="G37" s="316"/>
      <c r="H37" s="316"/>
      <c r="I37" s="702"/>
      <c r="J37" s="317"/>
      <c r="K37" s="108" t="str">
        <f>IF(AND(J37&gt;=$C$48,J37&lt;=$D$48),"1º Trimestre",IF(AND(J37&gt;=$C$49,J37&lt;=$D$49),"2º Trimestre",IF(AND(J37&gt;=$C$50,J37&lt;=$D$50),"3º Trimestre",IF(AND(J37&gt;=$C$51,J37&lt;=$D$51),"4º Trimestre","-"))))</f>
        <v>-</v>
      </c>
      <c r="L37" s="239"/>
    </row>
    <row r="38" spans="2:12" ht="15.75" thickBot="1" x14ac:dyDescent="0.3">
      <c r="B38" s="506"/>
      <c r="C38" s="507"/>
      <c r="D38" s="508"/>
      <c r="E38" s="507"/>
      <c r="F38" s="508"/>
      <c r="G38" s="509"/>
      <c r="H38" s="509"/>
      <c r="I38" s="703"/>
      <c r="J38" s="510"/>
      <c r="K38" s="486" t="str">
        <f>IF(AND(J38&gt;=$C$48,J38&lt;=$D$48),"1º Trimestre",IF(AND(J38&gt;=$C$49,J38&lt;=$D$49),"2º Trimestre",IF(AND(J38&gt;=$C$50,J38&lt;=$D$50),"3º Trimestre",IF(AND(J38&gt;=$C$51,J38&lt;=$D$51),"4º Trimestre","-"))))</f>
        <v>-</v>
      </c>
      <c r="L38" s="221"/>
    </row>
    <row r="39" spans="2:12" ht="33.75" x14ac:dyDescent="0.25">
      <c r="B39" s="824" t="s">
        <v>81</v>
      </c>
      <c r="C39" s="825"/>
      <c r="D39" s="825"/>
      <c r="E39" s="825"/>
      <c r="F39" s="825"/>
      <c r="G39" s="825"/>
      <c r="H39" s="825"/>
      <c r="I39" s="825"/>
      <c r="J39" s="825"/>
      <c r="K39" s="825"/>
      <c r="L39" s="826"/>
    </row>
    <row r="40" spans="2:12" ht="45" x14ac:dyDescent="0.25">
      <c r="B40" s="242" t="s">
        <v>0</v>
      </c>
      <c r="C40" s="241" t="s">
        <v>94</v>
      </c>
      <c r="D40" s="241" t="s">
        <v>1</v>
      </c>
      <c r="E40" s="241" t="s">
        <v>2</v>
      </c>
      <c r="F40" s="241" t="s">
        <v>3</v>
      </c>
      <c r="G40" s="241" t="s">
        <v>4</v>
      </c>
      <c r="H40" s="241" t="s">
        <v>92</v>
      </c>
      <c r="I40" s="692" t="s">
        <v>93</v>
      </c>
      <c r="J40" s="241" t="s">
        <v>5</v>
      </c>
      <c r="K40" s="505" t="s">
        <v>47</v>
      </c>
      <c r="L40" s="482" t="s">
        <v>136</v>
      </c>
    </row>
    <row r="41" spans="2:12" x14ac:dyDescent="0.25">
      <c r="B41" s="309"/>
      <c r="C41" s="310"/>
      <c r="D41" s="318"/>
      <c r="E41" s="310"/>
      <c r="F41" s="318"/>
      <c r="G41" s="311"/>
      <c r="H41" s="311"/>
      <c r="I41" s="704"/>
      <c r="J41" s="312"/>
      <c r="K41" s="94" t="str">
        <f>IF(AND(J41&gt;=$C$48,J41&lt;=$D$48),"1º Trimestre",IF(AND(J41&gt;=$C$49,J41&lt;=$D$49),"2º Trimestre",IF(AND(J41&gt;=$C$50,J41&lt;=$D$50),"3º Trimestre",IF(AND(J41&gt;=$C$51,J41&lt;=$D$51),"4º Trimestre","-"))))</f>
        <v>-</v>
      </c>
      <c r="L41" s="436"/>
    </row>
    <row r="42" spans="2:12" x14ac:dyDescent="0.25">
      <c r="B42" s="309"/>
      <c r="C42" s="310"/>
      <c r="D42" s="318"/>
      <c r="E42" s="310"/>
      <c r="F42" s="318"/>
      <c r="G42" s="311"/>
      <c r="H42" s="311"/>
      <c r="I42" s="704"/>
      <c r="J42" s="312"/>
      <c r="K42" s="94" t="str">
        <f>IF(AND(J42&gt;=$C$48,J42&lt;=$D$48),"1º Trimestre",IF(AND(J42&gt;=$C$49,J42&lt;=$D$49),"2º Trimestre",IF(AND(J42&gt;=$C$50,J42&lt;=$D$50),"3º Trimestre",IF(AND(J42&gt;=$C$51,J42&lt;=$D$51),"4º Trimestre","-"))))</f>
        <v>-</v>
      </c>
      <c r="L42" s="436"/>
    </row>
    <row r="43" spans="2:12" x14ac:dyDescent="0.25">
      <c r="B43" s="309"/>
      <c r="C43" s="310"/>
      <c r="D43" s="318"/>
      <c r="E43" s="310"/>
      <c r="F43" s="318"/>
      <c r="G43" s="311"/>
      <c r="H43" s="311"/>
      <c r="I43" s="704"/>
      <c r="J43" s="312"/>
      <c r="K43" s="94" t="str">
        <f>IF(AND(J43&gt;=$C$48,J43&lt;=$D$48),"1º Trimestre",IF(AND(J43&gt;=$C$49,J43&lt;=$D$49),"2º Trimestre",IF(AND(J43&gt;=$C$50,J43&lt;=$D$50),"3º Trimestre",IF(AND(J43&gt;=$C$51,J43&lt;=$D$51),"4º Trimestre","-"))))</f>
        <v>-</v>
      </c>
      <c r="L43" s="436"/>
    </row>
    <row r="44" spans="2:12" x14ac:dyDescent="0.25">
      <c r="B44" s="309"/>
      <c r="C44" s="310"/>
      <c r="D44" s="318"/>
      <c r="E44" s="310"/>
      <c r="F44" s="318"/>
      <c r="G44" s="311"/>
      <c r="H44" s="311"/>
      <c r="I44" s="704"/>
      <c r="J44" s="312"/>
      <c r="K44" s="94" t="str">
        <f>IF(AND(J44&gt;=$C$48,J44&lt;=$D$48),"1º Trimestre",IF(AND(J44&gt;=$C$49,J44&lt;=$D$49),"2º Trimestre",IF(AND(J44&gt;=$C$50,J44&lt;=$D$50),"3º Trimestre",IF(AND(J44&gt;=$C$51,J44&lt;=$D$51),"4º Trimestre","-"))))</f>
        <v>-</v>
      </c>
      <c r="L44" s="436"/>
    </row>
    <row r="45" spans="2:12" ht="15.75" thickBot="1" x14ac:dyDescent="0.3">
      <c r="B45" s="189"/>
      <c r="C45" s="190"/>
      <c r="D45" s="192"/>
      <c r="E45" s="190"/>
      <c r="F45" s="192"/>
      <c r="G45" s="42"/>
      <c r="H45" s="42"/>
      <c r="I45" s="705"/>
      <c r="J45" s="167"/>
      <c r="K45" s="244" t="str">
        <f>IF(AND(J45&gt;=$C$48,J45&lt;=$D$48),"1º Trimestre",IF(AND(J45&gt;=$C$49,J45&lt;=$D$49),"2º Trimestre",IF(AND(J45&gt;=$C$50,J45&lt;=$D$50),"3º Trimestre",IF(AND(J45&gt;=$C$51,J45&lt;=$D$51),"4º Trimestre","-"))))</f>
        <v>-</v>
      </c>
      <c r="L45" s="26"/>
    </row>
    <row r="46" spans="2:12" ht="19.5" thickBot="1" x14ac:dyDescent="0.3">
      <c r="B46" s="435"/>
      <c r="G46" s="295">
        <f>SUM(G5:G45)</f>
        <v>2143700</v>
      </c>
      <c r="H46" s="295">
        <f>SUM(H5:H45)</f>
        <v>0</v>
      </c>
      <c r="I46" s="706"/>
    </row>
    <row r="47" spans="2:12" ht="16.5" thickBot="1" x14ac:dyDescent="0.3">
      <c r="B47" s="86"/>
      <c r="C47" s="80" t="s">
        <v>45</v>
      </c>
      <c r="D47" s="81" t="s">
        <v>46</v>
      </c>
    </row>
    <row r="48" spans="2:12" ht="15.75" x14ac:dyDescent="0.25">
      <c r="B48" s="91" t="s">
        <v>41</v>
      </c>
      <c r="C48" s="82">
        <v>45658</v>
      </c>
      <c r="D48" s="79">
        <v>45747</v>
      </c>
    </row>
    <row r="49" spans="2:4" ht="15.75" x14ac:dyDescent="0.25">
      <c r="B49" s="88" t="s">
        <v>42</v>
      </c>
      <c r="C49" s="83">
        <v>45748</v>
      </c>
      <c r="D49" s="77">
        <v>45838</v>
      </c>
    </row>
    <row r="50" spans="2:4" ht="15.75" x14ac:dyDescent="0.25">
      <c r="B50" s="88" t="s">
        <v>43</v>
      </c>
      <c r="C50" s="83">
        <v>45839</v>
      </c>
      <c r="D50" s="77">
        <v>45930</v>
      </c>
    </row>
    <row r="51" spans="2:4" ht="16.5" thickBot="1" x14ac:dyDescent="0.3">
      <c r="B51" s="89" t="s">
        <v>44</v>
      </c>
      <c r="C51" s="84">
        <v>45931</v>
      </c>
      <c r="D51" s="78">
        <v>46022</v>
      </c>
    </row>
  </sheetData>
  <sheetProtection selectLockedCells="1"/>
  <mergeCells count="6">
    <mergeCell ref="B39:L39"/>
    <mergeCell ref="B2:L2"/>
    <mergeCell ref="B3:L3"/>
    <mergeCell ref="B10:L10"/>
    <mergeCell ref="B25:L25"/>
    <mergeCell ref="B32:L32"/>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3"/>
  <sheetViews>
    <sheetView showGridLines="0" zoomScale="80" zoomScaleNormal="80" workbookViewId="0">
      <selection activeCell="G13" sqref="G13"/>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8" width="25.7109375" style="5" customWidth="1"/>
    <col min="9" max="9" width="20.7109375" style="5" customWidth="1"/>
    <col min="10" max="10" width="25.7109375" style="5" customWidth="1"/>
    <col min="11" max="11" width="20.7109375" style="5" customWidth="1"/>
    <col min="12" max="12" width="13.7109375" style="5" customWidth="1"/>
    <col min="13" max="16384" width="9.140625" style="5"/>
  </cols>
  <sheetData>
    <row r="1" spans="2:12" ht="19.5" thickBot="1" x14ac:dyDescent="0.3">
      <c r="B1" s="405" t="s">
        <v>109</v>
      </c>
      <c r="C1" s="405" t="s">
        <v>110</v>
      </c>
    </row>
    <row r="2" spans="2:12" ht="34.5" thickBot="1" x14ac:dyDescent="0.3">
      <c r="B2" s="821" t="s">
        <v>22</v>
      </c>
      <c r="C2" s="822"/>
      <c r="D2" s="822"/>
      <c r="E2" s="822"/>
      <c r="F2" s="822"/>
      <c r="G2" s="822"/>
      <c r="H2" s="822"/>
      <c r="I2" s="822"/>
      <c r="J2" s="822"/>
      <c r="K2" s="822"/>
      <c r="L2" s="823"/>
    </row>
    <row r="3" spans="2:12" ht="33.75" x14ac:dyDescent="0.25">
      <c r="B3" s="814" t="s">
        <v>104</v>
      </c>
      <c r="C3" s="815"/>
      <c r="D3" s="815"/>
      <c r="E3" s="815"/>
      <c r="F3" s="815"/>
      <c r="G3" s="815"/>
      <c r="H3" s="815"/>
      <c r="I3" s="815"/>
      <c r="J3" s="815"/>
      <c r="K3" s="815"/>
      <c r="L3" s="816"/>
    </row>
    <row r="4" spans="2:12" ht="45" x14ac:dyDescent="0.25">
      <c r="B4" s="242" t="s">
        <v>0</v>
      </c>
      <c r="C4" s="241" t="s">
        <v>94</v>
      </c>
      <c r="D4" s="241" t="s">
        <v>1</v>
      </c>
      <c r="E4" s="241" t="s">
        <v>2</v>
      </c>
      <c r="F4" s="241" t="s">
        <v>3</v>
      </c>
      <c r="G4" s="241" t="s">
        <v>4</v>
      </c>
      <c r="H4" s="241" t="s">
        <v>92</v>
      </c>
      <c r="I4" s="241" t="s">
        <v>93</v>
      </c>
      <c r="J4" s="241" t="s">
        <v>5</v>
      </c>
      <c r="K4" s="241" t="s">
        <v>47</v>
      </c>
      <c r="L4" s="482" t="s">
        <v>136</v>
      </c>
    </row>
    <row r="5" spans="2:12" x14ac:dyDescent="0.25">
      <c r="B5" s="196"/>
      <c r="C5" s="232"/>
      <c r="D5" s="233"/>
      <c r="E5" s="232"/>
      <c r="F5" s="233"/>
      <c r="G5" s="34"/>
      <c r="H5" s="34"/>
      <c r="I5" s="34"/>
      <c r="J5" s="24"/>
      <c r="K5" s="232"/>
      <c r="L5" s="436"/>
    </row>
    <row r="6" spans="2:12" x14ac:dyDescent="0.25">
      <c r="B6" s="196"/>
      <c r="C6" s="232"/>
      <c r="D6" s="233"/>
      <c r="E6" s="232"/>
      <c r="F6" s="233"/>
      <c r="G6" s="34"/>
      <c r="H6" s="34"/>
      <c r="I6" s="34"/>
      <c r="J6" s="24"/>
      <c r="K6" s="232"/>
      <c r="L6" s="436"/>
    </row>
    <row r="7" spans="2:12" x14ac:dyDescent="0.25">
      <c r="B7" s="196"/>
      <c r="C7" s="232"/>
      <c r="D7" s="233"/>
      <c r="E7" s="232"/>
      <c r="F7" s="233"/>
      <c r="G7" s="34"/>
      <c r="H7" s="34"/>
      <c r="I7" s="34"/>
      <c r="J7" s="24"/>
      <c r="K7" s="232"/>
      <c r="L7" s="436"/>
    </row>
    <row r="8" spans="2:12" x14ac:dyDescent="0.25">
      <c r="B8" s="196"/>
      <c r="C8" s="232"/>
      <c r="D8" s="233"/>
      <c r="E8" s="232"/>
      <c r="F8" s="233"/>
      <c r="G8" s="34"/>
      <c r="H8" s="34"/>
      <c r="I8" s="34"/>
      <c r="J8" s="24"/>
      <c r="K8" s="232" t="str">
        <f>IF(AND(J8&gt;=$C$40,J8&lt;=$D$40),"1º Trimestre",IF(AND(J8&gt;=$C$41,J8&lt;=$D$41),"2º Trimestre",IF(AND(J8&gt;=$C$42,J8&lt;=$D$42),"3º Trimestre",IF(AND(J8&gt;=$C$43,J8&lt;=$D$43),"4º Trimestre","-"))))</f>
        <v>-</v>
      </c>
      <c r="L8" s="436"/>
    </row>
    <row r="9" spans="2:12" ht="15.75" thickBot="1" x14ac:dyDescent="0.3">
      <c r="B9" s="189"/>
      <c r="C9" s="190"/>
      <c r="D9" s="192"/>
      <c r="E9" s="190"/>
      <c r="F9" s="192"/>
      <c r="G9" s="28"/>
      <c r="H9" s="28"/>
      <c r="I9" s="28"/>
      <c r="J9" s="25"/>
      <c r="K9" s="190" t="str">
        <f>IF(AND(J9&gt;=$C$40,J9&lt;=$D$40),"1º Trimestre",IF(AND(J9&gt;=$C$41,J9&lt;=$D$41),"2º Trimestre",IF(AND(J9&gt;=$C$42,J9&lt;=$D$42),"3º Trimestre",IF(AND(J9&gt;=$C$43,J9&lt;=$D$43),"4º Trimestre","-"))))</f>
        <v>-</v>
      </c>
      <c r="L9" s="26"/>
    </row>
    <row r="10" spans="2:12" ht="33.75" x14ac:dyDescent="0.25">
      <c r="B10" s="814" t="s">
        <v>105</v>
      </c>
      <c r="C10" s="815"/>
      <c r="D10" s="815"/>
      <c r="E10" s="815"/>
      <c r="F10" s="815"/>
      <c r="G10" s="815"/>
      <c r="H10" s="815"/>
      <c r="I10" s="815"/>
      <c r="J10" s="815"/>
      <c r="K10" s="815"/>
      <c r="L10" s="816"/>
    </row>
    <row r="11" spans="2:12" ht="45" x14ac:dyDescent="0.25">
      <c r="B11" s="242" t="s">
        <v>0</v>
      </c>
      <c r="C11" s="241" t="s">
        <v>94</v>
      </c>
      <c r="D11" s="241" t="s">
        <v>1</v>
      </c>
      <c r="E11" s="241" t="s">
        <v>2</v>
      </c>
      <c r="F11" s="241" t="s">
        <v>3</v>
      </c>
      <c r="G11" s="241" t="s">
        <v>4</v>
      </c>
      <c r="H11" s="241" t="s">
        <v>92</v>
      </c>
      <c r="I11" s="241" t="s">
        <v>93</v>
      </c>
      <c r="J11" s="241" t="s">
        <v>5</v>
      </c>
      <c r="K11" s="241" t="s">
        <v>47</v>
      </c>
      <c r="L11" s="482" t="s">
        <v>136</v>
      </c>
    </row>
    <row r="12" spans="2:12" ht="30" x14ac:dyDescent="0.25">
      <c r="B12" s="67" t="s">
        <v>745</v>
      </c>
      <c r="C12" s="197">
        <v>309702</v>
      </c>
      <c r="D12" s="230" t="s">
        <v>753</v>
      </c>
      <c r="E12" s="228" t="s">
        <v>114</v>
      </c>
      <c r="F12" s="230" t="s">
        <v>752</v>
      </c>
      <c r="G12" s="120">
        <v>1200000</v>
      </c>
      <c r="H12" s="120"/>
      <c r="I12" s="120">
        <v>3969</v>
      </c>
      <c r="J12" s="13">
        <v>45815</v>
      </c>
      <c r="K12" s="197">
        <v>2</v>
      </c>
      <c r="L12" s="239" t="s">
        <v>850</v>
      </c>
    </row>
    <row r="13" spans="2:12" ht="30" x14ac:dyDescent="0.25">
      <c r="B13" s="67" t="s">
        <v>745</v>
      </c>
      <c r="C13" s="197">
        <v>305092</v>
      </c>
      <c r="D13" s="230" t="s">
        <v>754</v>
      </c>
      <c r="E13" s="228" t="s">
        <v>114</v>
      </c>
      <c r="F13" s="230" t="s">
        <v>755</v>
      </c>
      <c r="G13" s="120">
        <v>178000</v>
      </c>
      <c r="H13" s="120"/>
      <c r="I13" s="120">
        <v>3969</v>
      </c>
      <c r="J13" s="13">
        <v>45815</v>
      </c>
      <c r="K13" s="197">
        <v>2</v>
      </c>
      <c r="L13" s="239" t="s">
        <v>850</v>
      </c>
    </row>
    <row r="14" spans="2:12" x14ac:dyDescent="0.25">
      <c r="B14" s="67"/>
      <c r="C14" s="197"/>
      <c r="D14" s="230"/>
      <c r="E14" s="228"/>
      <c r="F14" s="230"/>
      <c r="G14" s="120"/>
      <c r="H14" s="120"/>
      <c r="I14" s="120"/>
      <c r="J14" s="13"/>
      <c r="K14" s="197" t="str">
        <f>IF(AND(J14&gt;=$C$40,J14&lt;=$D$40),"1º Trimestre",IF(AND(J14&gt;=$C$41,J14&lt;=$D$41),"2º Trimestre",IF(AND(J14&gt;=$C$42,J14&lt;=$D$42),"3º Trimestre",IF(AND(J14&gt;=$C$43,J14&lt;=$D$43),"4º Trimestre","-"))))</f>
        <v>-</v>
      </c>
      <c r="L14" s="239"/>
    </row>
    <row r="15" spans="2:12" x14ac:dyDescent="0.25">
      <c r="B15" s="67"/>
      <c r="C15" s="197"/>
      <c r="D15" s="230"/>
      <c r="E15" s="228"/>
      <c r="F15" s="230"/>
      <c r="G15" s="120"/>
      <c r="H15" s="120"/>
      <c r="I15" s="120"/>
      <c r="J15" s="13"/>
      <c r="K15" s="197" t="str">
        <f>IF(AND(J15&gt;=$C$40,J15&lt;=$D$40),"1º Trimestre",IF(AND(J15&gt;=$C$41,J15&lt;=$D$41),"2º Trimestre",IF(AND(J15&gt;=$C$42,J15&lt;=$D$42),"3º Trimestre",IF(AND(J15&gt;=$C$43,J15&lt;=$D$43),"4º Trimestre","-"))))</f>
        <v>-</v>
      </c>
      <c r="L15" s="239"/>
    </row>
    <row r="16" spans="2:12" ht="15.75" thickBot="1" x14ac:dyDescent="0.3">
      <c r="B16" s="19"/>
      <c r="C16" s="208"/>
      <c r="D16" s="202"/>
      <c r="E16" s="201"/>
      <c r="F16" s="202"/>
      <c r="G16" s="166"/>
      <c r="H16" s="166"/>
      <c r="I16" s="166"/>
      <c r="J16" s="287"/>
      <c r="K16" s="208" t="str">
        <f>IF(AND(J16&gt;=$C$40,J16&lt;=$D$40),"1º Trimestre",IF(AND(J16&gt;=$C$41,J16&lt;=$D$41),"2º Trimestre",IF(AND(J16&gt;=$C$42,J16&lt;=$D$42),"3º Trimestre",IF(AND(J16&gt;=$C$43,J16&lt;=$D$43),"4º Trimestre","-"))))</f>
        <v>-</v>
      </c>
      <c r="L16" s="221"/>
    </row>
    <row r="17" spans="2:12" ht="33.75" x14ac:dyDescent="0.25">
      <c r="B17" s="814" t="s">
        <v>106</v>
      </c>
      <c r="C17" s="815"/>
      <c r="D17" s="815"/>
      <c r="E17" s="815"/>
      <c r="F17" s="815"/>
      <c r="G17" s="815"/>
      <c r="H17" s="815"/>
      <c r="I17" s="815"/>
      <c r="J17" s="815"/>
      <c r="K17" s="815"/>
      <c r="L17" s="816"/>
    </row>
    <row r="18" spans="2:12" ht="45" x14ac:dyDescent="0.25">
      <c r="B18" s="242" t="s">
        <v>0</v>
      </c>
      <c r="C18" s="241" t="s">
        <v>94</v>
      </c>
      <c r="D18" s="241" t="s">
        <v>1</v>
      </c>
      <c r="E18" s="241" t="s">
        <v>2</v>
      </c>
      <c r="F18" s="241" t="s">
        <v>3</v>
      </c>
      <c r="G18" s="241" t="s">
        <v>4</v>
      </c>
      <c r="H18" s="241" t="s">
        <v>92</v>
      </c>
      <c r="I18" s="241" t="s">
        <v>93</v>
      </c>
      <c r="J18" s="241" t="s">
        <v>5</v>
      </c>
      <c r="K18" s="241" t="s">
        <v>47</v>
      </c>
      <c r="L18" s="482" t="s">
        <v>136</v>
      </c>
    </row>
    <row r="19" spans="2:12" ht="45" x14ac:dyDescent="0.25">
      <c r="B19" s="196" t="s">
        <v>745</v>
      </c>
      <c r="C19" s="232">
        <v>309703</v>
      </c>
      <c r="D19" s="233" t="s">
        <v>756</v>
      </c>
      <c r="E19" s="232" t="s">
        <v>114</v>
      </c>
      <c r="F19" s="233" t="s">
        <v>757</v>
      </c>
      <c r="G19" s="34">
        <v>568000</v>
      </c>
      <c r="H19" s="34"/>
      <c r="I19" s="34">
        <v>3972</v>
      </c>
      <c r="J19" s="24">
        <v>45900</v>
      </c>
      <c r="K19" s="232">
        <v>3</v>
      </c>
      <c r="L19" s="436" t="s">
        <v>850</v>
      </c>
    </row>
    <row r="20" spans="2:12" x14ac:dyDescent="0.25">
      <c r="B20" s="196"/>
      <c r="C20" s="232"/>
      <c r="D20" s="233"/>
      <c r="E20" s="232"/>
      <c r="F20" s="233"/>
      <c r="G20" s="34"/>
      <c r="H20" s="34"/>
      <c r="I20" s="34"/>
      <c r="J20" s="24"/>
      <c r="K20" s="232" t="str">
        <f>IF(AND(J20&gt;=$C$40,J20&lt;=$D$40),"1º Trimestre",IF(AND(J20&gt;=$C$41,J20&lt;=$D$41),"2º Trimestre",IF(AND(J20&gt;=$C$42,J20&lt;=$D$42),"3º Trimestre",IF(AND(J20&gt;=$C$43,J20&lt;=$D$43),"4º Trimestre","-"))))</f>
        <v>-</v>
      </c>
      <c r="L20" s="436"/>
    </row>
    <row r="21" spans="2:12" x14ac:dyDescent="0.25">
      <c r="B21" s="196"/>
      <c r="C21" s="232"/>
      <c r="D21" s="233"/>
      <c r="E21" s="232"/>
      <c r="F21" s="233"/>
      <c r="G21" s="34"/>
      <c r="H21" s="34"/>
      <c r="I21" s="34"/>
      <c r="J21" s="24"/>
      <c r="K21" s="232" t="str">
        <f>IF(AND(J21&gt;=$C$40,J21&lt;=$D$40),"1º Trimestre",IF(AND(J21&gt;=$C$41,J21&lt;=$D$41),"2º Trimestre",IF(AND(J21&gt;=$C$42,J21&lt;=$D$42),"3º Trimestre",IF(AND(J21&gt;=$C$43,J21&lt;=$D$43),"4º Trimestre","-"))))</f>
        <v>-</v>
      </c>
      <c r="L21" s="436"/>
    </row>
    <row r="22" spans="2:12" x14ac:dyDescent="0.25">
      <c r="B22" s="196"/>
      <c r="C22" s="232"/>
      <c r="D22" s="233"/>
      <c r="E22" s="232"/>
      <c r="F22" s="233"/>
      <c r="G22" s="34"/>
      <c r="H22" s="34"/>
      <c r="I22" s="34"/>
      <c r="J22" s="24"/>
      <c r="K22" s="232" t="str">
        <f>IF(AND(J22&gt;=$C$40,J22&lt;=$D$40),"1º Trimestre",IF(AND(J22&gt;=$C$41,J22&lt;=$D$41),"2º Trimestre",IF(AND(J22&gt;=$C$42,J22&lt;=$D$42),"3º Trimestre",IF(AND(J22&gt;=$C$43,J22&lt;=$D$43),"4º Trimestre","-"))))</f>
        <v>-</v>
      </c>
      <c r="L22" s="436"/>
    </row>
    <row r="23" spans="2:12" ht="15.75" thickBot="1" x14ac:dyDescent="0.3">
      <c r="B23" s="189"/>
      <c r="C23" s="190"/>
      <c r="D23" s="192"/>
      <c r="E23" s="190"/>
      <c r="F23" s="192"/>
      <c r="G23" s="28"/>
      <c r="H23" s="28"/>
      <c r="I23" s="28"/>
      <c r="J23" s="25"/>
      <c r="K23" s="190" t="str">
        <f>IF(AND(J23&gt;=$C$40,J23&lt;=$D$40),"1º Trimestre",IF(AND(J23&gt;=$C$41,J23&lt;=$D$41),"2º Trimestre",IF(AND(J23&gt;=$C$42,J23&lt;=$D$42),"3º Trimestre",IF(AND(J23&gt;=$C$43,J23&lt;=$D$43),"4º Trimestre","-"))))</f>
        <v>-</v>
      </c>
      <c r="L23" s="26"/>
    </row>
    <row r="24" spans="2:12" ht="33.75" x14ac:dyDescent="0.25">
      <c r="B24" s="814" t="s">
        <v>107</v>
      </c>
      <c r="C24" s="815"/>
      <c r="D24" s="815"/>
      <c r="E24" s="815"/>
      <c r="F24" s="815"/>
      <c r="G24" s="815"/>
      <c r="H24" s="815"/>
      <c r="I24" s="815"/>
      <c r="J24" s="815"/>
      <c r="K24" s="815"/>
      <c r="L24" s="816"/>
    </row>
    <row r="25" spans="2:12" ht="45" x14ac:dyDescent="0.25">
      <c r="B25" s="242" t="s">
        <v>0</v>
      </c>
      <c r="C25" s="241" t="s">
        <v>94</v>
      </c>
      <c r="D25" s="241" t="s">
        <v>1</v>
      </c>
      <c r="E25" s="241" t="s">
        <v>2</v>
      </c>
      <c r="F25" s="241" t="s">
        <v>3</v>
      </c>
      <c r="G25" s="241" t="s">
        <v>4</v>
      </c>
      <c r="H25" s="241" t="s">
        <v>92</v>
      </c>
      <c r="I25" s="241" t="s">
        <v>93</v>
      </c>
      <c r="J25" s="241" t="s">
        <v>5</v>
      </c>
      <c r="K25" s="241" t="s">
        <v>47</v>
      </c>
      <c r="L25" s="482" t="s">
        <v>136</v>
      </c>
    </row>
    <row r="26" spans="2:12" x14ac:dyDescent="0.25">
      <c r="B26" s="67"/>
      <c r="C26" s="197"/>
      <c r="D26" s="230"/>
      <c r="E26" s="228"/>
      <c r="F26" s="230"/>
      <c r="G26" s="120"/>
      <c r="H26" s="120"/>
      <c r="I26" s="120"/>
      <c r="J26" s="13"/>
      <c r="K26" s="197" t="str">
        <f>IF(AND(J26&gt;=$C$40,J26&lt;=$D$40),"1º Trimestre",IF(AND(J26&gt;=$C$41,J26&lt;=$D$41),"2º Trimestre",IF(AND(J26&gt;=$C$42,J26&lt;=$D$42),"3º Trimestre",IF(AND(J26&gt;=$C$43,J26&lt;=$D$43),"4º Trimestre","-"))))</f>
        <v>-</v>
      </c>
      <c r="L26" s="239"/>
    </row>
    <row r="27" spans="2:12" x14ac:dyDescent="0.25">
      <c r="B27" s="67"/>
      <c r="C27" s="197"/>
      <c r="D27" s="230"/>
      <c r="E27" s="228"/>
      <c r="F27" s="230"/>
      <c r="G27" s="120"/>
      <c r="H27" s="120"/>
      <c r="I27" s="120"/>
      <c r="J27" s="13"/>
      <c r="K27" s="197" t="str">
        <f>IF(AND(J27&gt;=$C$40,J27&lt;=$D$40),"1º Trimestre",IF(AND(J27&gt;=$C$41,J27&lt;=$D$41),"2º Trimestre",IF(AND(J27&gt;=$C$42,J27&lt;=$D$42),"3º Trimestre",IF(AND(J27&gt;=$C$43,J27&lt;=$D$43),"4º Trimestre","-"))))</f>
        <v>-</v>
      </c>
      <c r="L27" s="239"/>
    </row>
    <row r="28" spans="2:12" x14ac:dyDescent="0.25">
      <c r="B28" s="67"/>
      <c r="C28" s="197"/>
      <c r="D28" s="230"/>
      <c r="E28" s="228"/>
      <c r="F28" s="230"/>
      <c r="G28" s="120"/>
      <c r="H28" s="120"/>
      <c r="I28" s="120"/>
      <c r="J28" s="13"/>
      <c r="K28" s="197" t="str">
        <f>IF(AND(J28&gt;=$C$40,J28&lt;=$D$40),"1º Trimestre",IF(AND(J28&gt;=$C$41,J28&lt;=$D$41),"2º Trimestre",IF(AND(J28&gt;=$C$42,J28&lt;=$D$42),"3º Trimestre",IF(AND(J28&gt;=$C$43,J28&lt;=$D$43),"4º Trimestre","-"))))</f>
        <v>-</v>
      </c>
      <c r="L28" s="239"/>
    </row>
    <row r="29" spans="2:12" x14ac:dyDescent="0.25">
      <c r="B29" s="67"/>
      <c r="C29" s="197"/>
      <c r="D29" s="230"/>
      <c r="E29" s="228"/>
      <c r="F29" s="230"/>
      <c r="G29" s="120"/>
      <c r="H29" s="120"/>
      <c r="I29" s="120"/>
      <c r="J29" s="13"/>
      <c r="K29" s="197" t="str">
        <f>IF(AND(J29&gt;=$C$40,J29&lt;=$D$40),"1º Trimestre",IF(AND(J29&gt;=$C$41,J29&lt;=$D$41),"2º Trimestre",IF(AND(J29&gt;=$C$42,J29&lt;=$D$42),"3º Trimestre",IF(AND(J29&gt;=$C$43,J29&lt;=$D$43),"4º Trimestre","-"))))</f>
        <v>-</v>
      </c>
      <c r="L29" s="239"/>
    </row>
    <row r="30" spans="2:12" ht="15.75" thickBot="1" x14ac:dyDescent="0.3">
      <c r="B30" s="19"/>
      <c r="C30" s="208"/>
      <c r="D30" s="202"/>
      <c r="E30" s="201"/>
      <c r="F30" s="202"/>
      <c r="G30" s="166"/>
      <c r="H30" s="166"/>
      <c r="I30" s="166"/>
      <c r="J30" s="287"/>
      <c r="K30" s="208" t="str">
        <f>IF(AND(J30&gt;=$C$40,J30&lt;=$D$40),"1º Trimestre",IF(AND(J30&gt;=$C$41,J30&lt;=$D$41),"2º Trimestre",IF(AND(J30&gt;=$C$42,J30&lt;=$D$42),"3º Trimestre",IF(AND(J30&gt;=$C$43,J30&lt;=$D$43),"4º Trimestre","-"))))</f>
        <v>-</v>
      </c>
      <c r="L30" s="221"/>
    </row>
    <row r="31" spans="2:12" ht="33.75" x14ac:dyDescent="0.25">
      <c r="B31" s="814" t="s">
        <v>81</v>
      </c>
      <c r="C31" s="815"/>
      <c r="D31" s="815"/>
      <c r="E31" s="815"/>
      <c r="F31" s="815"/>
      <c r="G31" s="815"/>
      <c r="H31" s="815"/>
      <c r="I31" s="815"/>
      <c r="J31" s="815"/>
      <c r="K31" s="815"/>
      <c r="L31" s="816"/>
    </row>
    <row r="32" spans="2:12" ht="45" x14ac:dyDescent="0.25">
      <c r="B32" s="242" t="s">
        <v>0</v>
      </c>
      <c r="C32" s="241" t="s">
        <v>94</v>
      </c>
      <c r="D32" s="241" t="s">
        <v>1</v>
      </c>
      <c r="E32" s="241" t="s">
        <v>2</v>
      </c>
      <c r="F32" s="241" t="s">
        <v>3</v>
      </c>
      <c r="G32" s="241" t="s">
        <v>4</v>
      </c>
      <c r="H32" s="241" t="s">
        <v>92</v>
      </c>
      <c r="I32" s="241" t="s">
        <v>93</v>
      </c>
      <c r="J32" s="241" t="s">
        <v>5</v>
      </c>
      <c r="K32" s="241" t="s">
        <v>47</v>
      </c>
      <c r="L32" s="482" t="s">
        <v>136</v>
      </c>
    </row>
    <row r="33" spans="2:12" x14ac:dyDescent="0.25">
      <c r="B33" s="196"/>
      <c r="C33" s="232"/>
      <c r="D33" s="233"/>
      <c r="E33" s="232"/>
      <c r="F33" s="233"/>
      <c r="G33" s="34"/>
      <c r="H33" s="34"/>
      <c r="I33" s="34"/>
      <c r="J33" s="24"/>
      <c r="K33" s="232" t="str">
        <f>IF(AND(J33&gt;=$C$40,J33&lt;=$D$40),"1º Trimestre",IF(AND(J33&gt;=$C$41,J33&lt;=$D$41),"2º Trimestre",IF(AND(J33&gt;=$C$42,J33&lt;=$D$42),"3º Trimestre",IF(AND(J33&gt;=$C$43,J33&lt;=$D$43),"4º Trimestre","-"))))</f>
        <v>-</v>
      </c>
      <c r="L33" s="436"/>
    </row>
    <row r="34" spans="2:12" x14ac:dyDescent="0.25">
      <c r="B34" s="196"/>
      <c r="C34" s="232"/>
      <c r="D34" s="233"/>
      <c r="E34" s="232"/>
      <c r="F34" s="233"/>
      <c r="G34" s="34"/>
      <c r="H34" s="34"/>
      <c r="I34" s="34"/>
      <c r="J34" s="24"/>
      <c r="K34" s="232" t="str">
        <f>IF(AND(J34&gt;=$C$40,J34&lt;=$D$40),"1º Trimestre",IF(AND(J34&gt;=$C$41,J34&lt;=$D$41),"2º Trimestre",IF(AND(J34&gt;=$C$42,J34&lt;=$D$42),"3º Trimestre",IF(AND(J34&gt;=$C$43,J34&lt;=$D$43),"4º Trimestre","-"))))</f>
        <v>-</v>
      </c>
      <c r="L34" s="436"/>
    </row>
    <row r="35" spans="2:12" x14ac:dyDescent="0.25">
      <c r="B35" s="196"/>
      <c r="C35" s="232"/>
      <c r="D35" s="233"/>
      <c r="E35" s="232"/>
      <c r="F35" s="233"/>
      <c r="G35" s="34"/>
      <c r="H35" s="34"/>
      <c r="I35" s="34"/>
      <c r="J35" s="24"/>
      <c r="K35" s="232" t="str">
        <f>IF(AND(J35&gt;=$C$40,J35&lt;=$D$40),"1º Trimestre",IF(AND(J35&gt;=$C$41,J35&lt;=$D$41),"2º Trimestre",IF(AND(J35&gt;=$C$42,J35&lt;=$D$42),"3º Trimestre",IF(AND(J35&gt;=$C$43,J35&lt;=$D$43),"4º Trimestre","-"))))</f>
        <v>-</v>
      </c>
      <c r="L35" s="436"/>
    </row>
    <row r="36" spans="2:12" x14ac:dyDescent="0.25">
      <c r="B36" s="196"/>
      <c r="C36" s="232"/>
      <c r="D36" s="233"/>
      <c r="E36" s="232"/>
      <c r="F36" s="233"/>
      <c r="G36" s="34"/>
      <c r="H36" s="34"/>
      <c r="I36" s="34"/>
      <c r="J36" s="24"/>
      <c r="K36" s="232" t="str">
        <f>IF(AND(J36&gt;=$C$40,J36&lt;=$D$40),"1º Trimestre",IF(AND(J36&gt;=$C$41,J36&lt;=$D$41),"2º Trimestre",IF(AND(J36&gt;=$C$42,J36&lt;=$D$42),"3º Trimestre",IF(AND(J36&gt;=$C$43,J36&lt;=$D$43),"4º Trimestre","-"))))</f>
        <v>-</v>
      </c>
      <c r="L36" s="436"/>
    </row>
    <row r="37" spans="2:12" ht="15.75" thickBot="1" x14ac:dyDescent="0.3">
      <c r="B37" s="189"/>
      <c r="C37" s="190"/>
      <c r="D37" s="192"/>
      <c r="E37" s="190"/>
      <c r="F37" s="192"/>
      <c r="G37" s="28"/>
      <c r="H37" s="28"/>
      <c r="I37" s="28"/>
      <c r="J37" s="25"/>
      <c r="K37" s="190" t="str">
        <f>IF(AND(J37&gt;=$C$40,J37&lt;=$D$40),"1º Trimestre",IF(AND(J37&gt;=$C$41,J37&lt;=$D$41),"2º Trimestre",IF(AND(J37&gt;=$C$42,J37&lt;=$D$42),"3º Trimestre",IF(AND(J37&gt;=$C$43,J37&lt;=$D$43),"4º Trimestre","-"))))</f>
        <v>-</v>
      </c>
      <c r="L37" s="26"/>
    </row>
    <row r="38" spans="2:12" ht="19.5" thickBot="1" x14ac:dyDescent="0.3">
      <c r="G38" s="295">
        <f>SUM(G5:G37)</f>
        <v>1946000</v>
      </c>
      <c r="H38" s="295">
        <f>SUM(H5:H37)</f>
        <v>0</v>
      </c>
      <c r="I38" s="440"/>
    </row>
    <row r="39" spans="2:12" ht="16.5" thickBot="1" x14ac:dyDescent="0.3">
      <c r="B39" s="86"/>
      <c r="C39" s="80" t="s">
        <v>45</v>
      </c>
      <c r="D39" s="81" t="s">
        <v>46</v>
      </c>
    </row>
    <row r="40" spans="2:12" ht="15.75" x14ac:dyDescent="0.25">
      <c r="B40" s="91" t="s">
        <v>41</v>
      </c>
      <c r="C40" s="82">
        <v>45292</v>
      </c>
      <c r="D40" s="79">
        <v>45382</v>
      </c>
    </row>
    <row r="41" spans="2:12" ht="15.75" x14ac:dyDescent="0.25">
      <c r="B41" s="88" t="s">
        <v>42</v>
      </c>
      <c r="C41" s="83">
        <v>45383</v>
      </c>
      <c r="D41" s="77">
        <v>45473</v>
      </c>
    </row>
    <row r="42" spans="2:12" ht="15.75" x14ac:dyDescent="0.25">
      <c r="B42" s="88" t="s">
        <v>43</v>
      </c>
      <c r="C42" s="83">
        <v>45474</v>
      </c>
      <c r="D42" s="77">
        <v>45565</v>
      </c>
    </row>
    <row r="43" spans="2:12" ht="16.5" thickBot="1" x14ac:dyDescent="0.3">
      <c r="B43" s="89" t="s">
        <v>44</v>
      </c>
      <c r="C43" s="84">
        <v>45566</v>
      </c>
      <c r="D43" s="78">
        <v>45657</v>
      </c>
    </row>
  </sheetData>
  <sheetProtection selectLockedCells="1"/>
  <mergeCells count="6">
    <mergeCell ref="B31:L31"/>
    <mergeCell ref="B2:L2"/>
    <mergeCell ref="B3:L3"/>
    <mergeCell ref="B10:L10"/>
    <mergeCell ref="B17:L17"/>
    <mergeCell ref="B24:L24"/>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3"/>
  <sheetViews>
    <sheetView showGridLines="0" zoomScale="80" zoomScaleNormal="80" workbookViewId="0">
      <selection activeCell="F15" sqref="F15"/>
    </sheetView>
  </sheetViews>
  <sheetFormatPr defaultRowHeight="15" x14ac:dyDescent="0.25"/>
  <cols>
    <col min="1" max="1" width="3.7109375" style="5" customWidth="1"/>
    <col min="2" max="3" width="25.7109375" style="5" customWidth="1"/>
    <col min="4" max="4" width="60.7109375" style="5" customWidth="1"/>
    <col min="5" max="5" width="13.7109375" style="5" customWidth="1"/>
    <col min="6" max="6" width="70.7109375" style="5" customWidth="1"/>
    <col min="7" max="8" width="25.7109375" style="5" customWidth="1"/>
    <col min="9" max="9" width="20.7109375" style="5" customWidth="1"/>
    <col min="10" max="10" width="25.7109375" style="5" customWidth="1"/>
    <col min="11" max="11" width="20.7109375" style="5" customWidth="1"/>
    <col min="12" max="12" width="13.7109375" style="5" customWidth="1"/>
    <col min="13" max="13" width="13.140625" style="5" bestFit="1" customWidth="1"/>
    <col min="14" max="15" width="12.42578125" style="5" bestFit="1" customWidth="1"/>
    <col min="16" max="16384" width="9.140625" style="5"/>
  </cols>
  <sheetData>
    <row r="1" spans="2:12" ht="19.5" thickBot="1" x14ac:dyDescent="0.3">
      <c r="B1" s="405" t="s">
        <v>109</v>
      </c>
      <c r="C1" s="405" t="s">
        <v>110</v>
      </c>
    </row>
    <row r="2" spans="2:12" ht="34.5" thickBot="1" x14ac:dyDescent="0.3">
      <c r="B2" s="811" t="s">
        <v>23</v>
      </c>
      <c r="C2" s="812"/>
      <c r="D2" s="812"/>
      <c r="E2" s="812"/>
      <c r="F2" s="812"/>
      <c r="G2" s="812"/>
      <c r="H2" s="812"/>
      <c r="I2" s="812"/>
      <c r="J2" s="812"/>
      <c r="K2" s="812"/>
      <c r="L2" s="813"/>
    </row>
    <row r="3" spans="2:12" ht="33.75" x14ac:dyDescent="0.25">
      <c r="B3" s="814" t="s">
        <v>104</v>
      </c>
      <c r="C3" s="815"/>
      <c r="D3" s="815"/>
      <c r="E3" s="815"/>
      <c r="F3" s="815"/>
      <c r="G3" s="815"/>
      <c r="H3" s="815"/>
      <c r="I3" s="815"/>
      <c r="J3" s="815"/>
      <c r="K3" s="815"/>
      <c r="L3" s="816"/>
    </row>
    <row r="4" spans="2:12" ht="45" x14ac:dyDescent="0.25">
      <c r="B4" s="242" t="s">
        <v>0</v>
      </c>
      <c r="C4" s="241" t="s">
        <v>94</v>
      </c>
      <c r="D4" s="241" t="s">
        <v>1</v>
      </c>
      <c r="E4" s="241" t="s">
        <v>2</v>
      </c>
      <c r="F4" s="241" t="s">
        <v>3</v>
      </c>
      <c r="G4" s="241" t="s">
        <v>4</v>
      </c>
      <c r="H4" s="241" t="s">
        <v>92</v>
      </c>
      <c r="I4" s="241" t="s">
        <v>93</v>
      </c>
      <c r="J4" s="241" t="s">
        <v>5</v>
      </c>
      <c r="K4" s="241" t="s">
        <v>47</v>
      </c>
      <c r="L4" s="482" t="s">
        <v>136</v>
      </c>
    </row>
    <row r="5" spans="2:12" x14ac:dyDescent="0.25">
      <c r="B5" s="39"/>
      <c r="C5" s="232"/>
      <c r="D5" s="233"/>
      <c r="E5" s="232"/>
      <c r="F5" s="290"/>
      <c r="G5" s="34"/>
      <c r="H5" s="34"/>
      <c r="I5" s="34"/>
      <c r="J5" s="234"/>
      <c r="K5" s="232"/>
      <c r="L5" s="436"/>
    </row>
    <row r="6" spans="2:12" x14ac:dyDescent="0.25">
      <c r="B6" s="39"/>
      <c r="C6" s="232"/>
      <c r="D6" s="233"/>
      <c r="E6" s="232"/>
      <c r="F6" s="290"/>
      <c r="G6" s="34"/>
      <c r="H6" s="34"/>
      <c r="I6" s="34"/>
      <c r="J6" s="234"/>
      <c r="K6" s="232" t="str">
        <f>IF(AND(J6&gt;=$C$40,J6&lt;=$D$40),"1º Trimestre",IF(AND(J6&gt;=$C$41,J6&lt;=$D$41),"2º Trimestre",IF(AND(J6&gt;=$C$42,J6&lt;=$D$42),"3º Trimestre",IF(AND(J6&gt;=$C$43,J6&lt;=$D$43),"4º Trimestre","-"))))</f>
        <v>-</v>
      </c>
      <c r="L6" s="436"/>
    </row>
    <row r="7" spans="2:12" x14ac:dyDescent="0.25">
      <c r="B7" s="39"/>
      <c r="C7" s="232"/>
      <c r="D7" s="233"/>
      <c r="E7" s="232"/>
      <c r="F7" s="290"/>
      <c r="G7" s="34"/>
      <c r="H7" s="34"/>
      <c r="I7" s="34"/>
      <c r="J7" s="234"/>
      <c r="K7" s="232" t="str">
        <f>IF(AND(J7&gt;=$C$40,J7&lt;=$D$40),"1º Trimestre",IF(AND(J7&gt;=$C$41,J7&lt;=$D$41),"2º Trimestre",IF(AND(J7&gt;=$C$42,J7&lt;=$D$42),"3º Trimestre",IF(AND(J7&gt;=$C$43,J7&lt;=$D$43),"4º Trimestre","-"))))</f>
        <v>-</v>
      </c>
      <c r="L7" s="436"/>
    </row>
    <row r="8" spans="2:12" x14ac:dyDescent="0.25">
      <c r="B8" s="39"/>
      <c r="C8" s="232"/>
      <c r="D8" s="233"/>
      <c r="E8" s="232"/>
      <c r="F8" s="290"/>
      <c r="G8" s="34"/>
      <c r="H8" s="34"/>
      <c r="I8" s="34"/>
      <c r="J8" s="234"/>
      <c r="K8" s="232" t="str">
        <f>IF(AND(J8&gt;=$C$40,J8&lt;=$D$40),"1º Trimestre",IF(AND(J8&gt;=$C$41,J8&lt;=$D$41),"2º Trimestre",IF(AND(J8&gt;=$C$42,J8&lt;=$D$42),"3º Trimestre",IF(AND(J8&gt;=$C$43,J8&lt;=$D$43),"4º Trimestre","-"))))</f>
        <v>-</v>
      </c>
      <c r="L8" s="436"/>
    </row>
    <row r="9" spans="2:12" ht="15.75" thickBot="1" x14ac:dyDescent="0.3">
      <c r="B9" s="306"/>
      <c r="C9" s="190"/>
      <c r="D9" s="192"/>
      <c r="E9" s="190"/>
      <c r="F9" s="512"/>
      <c r="G9" s="28"/>
      <c r="H9" s="28"/>
      <c r="I9" s="28"/>
      <c r="J9" s="167"/>
      <c r="K9" s="190" t="str">
        <f>IF(AND(J9&gt;=$C$40,J9&lt;=$D$40),"1º Trimestre",IF(AND(J9&gt;=$C$41,J9&lt;=$D$41),"2º Trimestre",IF(AND(J9&gt;=$C$42,J9&lt;=$D$42),"3º Trimestre",IF(AND(J9&gt;=$C$43,J9&lt;=$D$43),"4º Trimestre","-"))))</f>
        <v>-</v>
      </c>
      <c r="L9" s="26"/>
    </row>
    <row r="10" spans="2:12" ht="33.75" x14ac:dyDescent="0.25">
      <c r="B10" s="814" t="s">
        <v>105</v>
      </c>
      <c r="C10" s="815"/>
      <c r="D10" s="815"/>
      <c r="E10" s="815"/>
      <c r="F10" s="815"/>
      <c r="G10" s="815"/>
      <c r="H10" s="815"/>
      <c r="I10" s="815"/>
      <c r="J10" s="815"/>
      <c r="K10" s="815"/>
      <c r="L10" s="816"/>
    </row>
    <row r="11" spans="2:12" ht="45" x14ac:dyDescent="0.25">
      <c r="B11" s="242" t="s">
        <v>0</v>
      </c>
      <c r="C11" s="241" t="s">
        <v>94</v>
      </c>
      <c r="D11" s="241" t="s">
        <v>1</v>
      </c>
      <c r="E11" s="241" t="s">
        <v>2</v>
      </c>
      <c r="F11" s="241" t="s">
        <v>3</v>
      </c>
      <c r="G11" s="241" t="s">
        <v>4</v>
      </c>
      <c r="H11" s="241" t="s">
        <v>92</v>
      </c>
      <c r="I11" s="241" t="s">
        <v>93</v>
      </c>
      <c r="J11" s="241" t="s">
        <v>5</v>
      </c>
      <c r="K11" s="241" t="s">
        <v>47</v>
      </c>
      <c r="L11" s="482" t="s">
        <v>136</v>
      </c>
    </row>
    <row r="12" spans="2:12" ht="105" x14ac:dyDescent="0.25">
      <c r="B12" s="229" t="s">
        <v>238</v>
      </c>
      <c r="C12" s="228">
        <v>288167</v>
      </c>
      <c r="D12" s="230" t="s">
        <v>239</v>
      </c>
      <c r="E12" s="228" t="s">
        <v>114</v>
      </c>
      <c r="F12" s="230" t="s">
        <v>240</v>
      </c>
      <c r="G12" s="120">
        <v>8000</v>
      </c>
      <c r="H12" s="120"/>
      <c r="I12" s="120">
        <v>3941</v>
      </c>
      <c r="J12" s="227">
        <v>45777</v>
      </c>
      <c r="K12" s="197">
        <v>2</v>
      </c>
      <c r="L12" s="239" t="s">
        <v>850</v>
      </c>
    </row>
    <row r="13" spans="2:12" ht="90" x14ac:dyDescent="0.25">
      <c r="B13" s="229" t="s">
        <v>142</v>
      </c>
      <c r="C13" s="228">
        <v>295234</v>
      </c>
      <c r="D13" s="230" t="s">
        <v>732</v>
      </c>
      <c r="E13" s="228" t="s">
        <v>114</v>
      </c>
      <c r="F13" s="230" t="s">
        <v>882</v>
      </c>
      <c r="G13" s="120">
        <v>20000</v>
      </c>
      <c r="H13" s="120"/>
      <c r="I13" s="120">
        <v>3941</v>
      </c>
      <c r="J13" s="13">
        <v>45838</v>
      </c>
      <c r="K13" s="197">
        <v>2</v>
      </c>
      <c r="L13" s="239" t="s">
        <v>850</v>
      </c>
    </row>
    <row r="14" spans="2:12" ht="90" x14ac:dyDescent="0.25">
      <c r="B14" s="134" t="s">
        <v>142</v>
      </c>
      <c r="C14" s="228">
        <v>295234</v>
      </c>
      <c r="D14" s="289" t="s">
        <v>732</v>
      </c>
      <c r="E14" s="291" t="s">
        <v>114</v>
      </c>
      <c r="F14" s="289" t="s">
        <v>883</v>
      </c>
      <c r="G14" s="489">
        <v>3000</v>
      </c>
      <c r="H14" s="489"/>
      <c r="I14" s="489">
        <v>3926</v>
      </c>
      <c r="J14" s="227">
        <v>45838</v>
      </c>
      <c r="K14" s="197">
        <v>2</v>
      </c>
      <c r="L14" s="239" t="s">
        <v>850</v>
      </c>
    </row>
    <row r="15" spans="2:12" x14ac:dyDescent="0.25">
      <c r="B15" s="304"/>
      <c r="C15" s="197"/>
      <c r="D15" s="138"/>
      <c r="E15" s="197"/>
      <c r="F15" s="513"/>
      <c r="G15" s="123"/>
      <c r="H15" s="123"/>
      <c r="I15" s="123"/>
      <c r="J15" s="198"/>
      <c r="K15" s="197" t="str">
        <f>IF(AND(J15&gt;=$C$40,J15&lt;=$D$40),"1º Trimestre",IF(AND(J15&gt;=$C$41,J15&lt;=$D$41),"2º Trimestre",IF(AND(J15&gt;=$C$42,J15&lt;=$D$42),"3º Trimestre",IF(AND(J15&gt;=$C$43,J15&lt;=$D$43),"4º Trimestre","-"))))</f>
        <v>-</v>
      </c>
      <c r="L15" s="239"/>
    </row>
    <row r="16" spans="2:12" ht="15.75" thickBot="1" x14ac:dyDescent="0.3">
      <c r="B16" s="305"/>
      <c r="C16" s="208"/>
      <c r="D16" s="129"/>
      <c r="E16" s="208"/>
      <c r="F16" s="514"/>
      <c r="G16" s="125"/>
      <c r="H16" s="125"/>
      <c r="I16" s="125"/>
      <c r="J16" s="180"/>
      <c r="K16" s="208" t="str">
        <f>IF(AND(J16&gt;=$C$40,J16&lt;=$D$40),"1º Trimestre",IF(AND(J16&gt;=$C$41,J16&lt;=$D$41),"2º Trimestre",IF(AND(J16&gt;=$C$42,J16&lt;=$D$42),"3º Trimestre",IF(AND(J16&gt;=$C$43,J16&lt;=$D$43),"4º Trimestre","-"))))</f>
        <v>-</v>
      </c>
      <c r="L16" s="221"/>
    </row>
    <row r="17" spans="2:12" ht="33.75" x14ac:dyDescent="0.25">
      <c r="B17" s="814" t="s">
        <v>106</v>
      </c>
      <c r="C17" s="815"/>
      <c r="D17" s="815"/>
      <c r="E17" s="815"/>
      <c r="F17" s="815"/>
      <c r="G17" s="815"/>
      <c r="H17" s="815"/>
      <c r="I17" s="815"/>
      <c r="J17" s="815"/>
      <c r="K17" s="815"/>
      <c r="L17" s="816"/>
    </row>
    <row r="18" spans="2:12" ht="45" x14ac:dyDescent="0.25">
      <c r="B18" s="242" t="s">
        <v>0</v>
      </c>
      <c r="C18" s="241" t="s">
        <v>94</v>
      </c>
      <c r="D18" s="241" t="s">
        <v>1</v>
      </c>
      <c r="E18" s="241" t="s">
        <v>2</v>
      </c>
      <c r="F18" s="241" t="s">
        <v>3</v>
      </c>
      <c r="G18" s="241" t="s">
        <v>4</v>
      </c>
      <c r="H18" s="241" t="s">
        <v>92</v>
      </c>
      <c r="I18" s="241" t="s">
        <v>93</v>
      </c>
      <c r="J18" s="241" t="s">
        <v>5</v>
      </c>
      <c r="K18" s="241" t="s">
        <v>47</v>
      </c>
      <c r="L18" s="482" t="s">
        <v>136</v>
      </c>
    </row>
    <row r="19" spans="2:12" ht="30" x14ac:dyDescent="0.25">
      <c r="B19" s="196" t="s">
        <v>139</v>
      </c>
      <c r="C19" s="232">
        <v>297495</v>
      </c>
      <c r="D19" s="233" t="s">
        <v>570</v>
      </c>
      <c r="E19" s="232" t="s">
        <v>114</v>
      </c>
      <c r="F19" s="233" t="s">
        <v>571</v>
      </c>
      <c r="G19" s="34">
        <v>24250</v>
      </c>
      <c r="H19" s="34"/>
      <c r="I19" s="34">
        <v>3910</v>
      </c>
      <c r="J19" s="24">
        <v>45850</v>
      </c>
      <c r="K19" s="232">
        <v>3</v>
      </c>
      <c r="L19" s="436" t="s">
        <v>850</v>
      </c>
    </row>
    <row r="20" spans="2:12" x14ac:dyDescent="0.25">
      <c r="B20" s="39"/>
      <c r="C20" s="232"/>
      <c r="D20" s="233"/>
      <c r="E20" s="232"/>
      <c r="F20" s="290"/>
      <c r="G20" s="34"/>
      <c r="H20" s="34"/>
      <c r="I20" s="34"/>
      <c r="J20" s="234"/>
      <c r="K20" s="232" t="str">
        <f>IF(AND(J20&gt;=$C$40,J20&lt;=$D$40),"1º Trimestre",IF(AND(J20&gt;=$C$41,J20&lt;=$D$41),"2º Trimestre",IF(AND(J20&gt;=$C$42,J20&lt;=$D$42),"3º Trimestre",IF(AND(J20&gt;=$C$43,J20&lt;=$D$43),"4º Trimestre","-"))))</f>
        <v>-</v>
      </c>
      <c r="L20" s="436"/>
    </row>
    <row r="21" spans="2:12" x14ac:dyDescent="0.25">
      <c r="B21" s="39"/>
      <c r="C21" s="232"/>
      <c r="D21" s="233"/>
      <c r="E21" s="232"/>
      <c r="F21" s="290"/>
      <c r="G21" s="34"/>
      <c r="H21" s="34"/>
      <c r="I21" s="34"/>
      <c r="J21" s="234"/>
      <c r="K21" s="232" t="str">
        <f>IF(AND(J21&gt;=$C$40,J21&lt;=$D$40),"1º Trimestre",IF(AND(J21&gt;=$C$41,J21&lt;=$D$41),"2º Trimestre",IF(AND(J21&gt;=$C$42,J21&lt;=$D$42),"3º Trimestre",IF(AND(J21&gt;=$C$43,J21&lt;=$D$43),"4º Trimestre","-"))))</f>
        <v>-</v>
      </c>
      <c r="L21" s="436"/>
    </row>
    <row r="22" spans="2:12" x14ac:dyDescent="0.25">
      <c r="B22" s="39"/>
      <c r="C22" s="232"/>
      <c r="D22" s="233"/>
      <c r="E22" s="232"/>
      <c r="F22" s="290"/>
      <c r="G22" s="34"/>
      <c r="H22" s="34"/>
      <c r="I22" s="34"/>
      <c r="J22" s="234"/>
      <c r="K22" s="232" t="str">
        <f>IF(AND(J22&gt;=$C$40,J22&lt;=$D$40),"1º Trimestre",IF(AND(J22&gt;=$C$41,J22&lt;=$D$41),"2º Trimestre",IF(AND(J22&gt;=$C$42,J22&lt;=$D$42),"3º Trimestre",IF(AND(J22&gt;=$C$43,J22&lt;=$D$43),"4º Trimestre","-"))))</f>
        <v>-</v>
      </c>
      <c r="L22" s="436"/>
    </row>
    <row r="23" spans="2:12" ht="15.75" thickBot="1" x14ac:dyDescent="0.3">
      <c r="B23" s="306"/>
      <c r="C23" s="190"/>
      <c r="D23" s="192"/>
      <c r="E23" s="190"/>
      <c r="F23" s="512"/>
      <c r="G23" s="28"/>
      <c r="H23" s="28"/>
      <c r="I23" s="28"/>
      <c r="J23" s="167"/>
      <c r="K23" s="190" t="str">
        <f>IF(AND(J23&gt;=$C$40,J23&lt;=$D$40),"1º Trimestre",IF(AND(J23&gt;=$C$41,J23&lt;=$D$41),"2º Trimestre",IF(AND(J23&gt;=$C$42,J23&lt;=$D$42),"3º Trimestre",IF(AND(J23&gt;=$C$43,J23&lt;=$D$43),"4º Trimestre","-"))))</f>
        <v>-</v>
      </c>
      <c r="L23" s="26"/>
    </row>
    <row r="24" spans="2:12" ht="33.75" x14ac:dyDescent="0.25">
      <c r="B24" s="814" t="s">
        <v>107</v>
      </c>
      <c r="C24" s="815"/>
      <c r="D24" s="815"/>
      <c r="E24" s="815"/>
      <c r="F24" s="815"/>
      <c r="G24" s="815"/>
      <c r="H24" s="815"/>
      <c r="I24" s="815"/>
      <c r="J24" s="815"/>
      <c r="K24" s="815"/>
      <c r="L24" s="816"/>
    </row>
    <row r="25" spans="2:12" ht="45" x14ac:dyDescent="0.25">
      <c r="B25" s="242" t="s">
        <v>0</v>
      </c>
      <c r="C25" s="241" t="s">
        <v>94</v>
      </c>
      <c r="D25" s="241" t="s">
        <v>1</v>
      </c>
      <c r="E25" s="241" t="s">
        <v>2</v>
      </c>
      <c r="F25" s="241" t="s">
        <v>3</v>
      </c>
      <c r="G25" s="241" t="s">
        <v>4</v>
      </c>
      <c r="H25" s="241" t="s">
        <v>92</v>
      </c>
      <c r="I25" s="241" t="s">
        <v>93</v>
      </c>
      <c r="J25" s="241" t="s">
        <v>5</v>
      </c>
      <c r="K25" s="241" t="s">
        <v>47</v>
      </c>
      <c r="L25" s="482" t="s">
        <v>136</v>
      </c>
    </row>
    <row r="26" spans="2:12" ht="30" x14ac:dyDescent="0.25">
      <c r="B26" s="229" t="s">
        <v>131</v>
      </c>
      <c r="C26" s="228">
        <v>302980</v>
      </c>
      <c r="D26" s="230" t="s">
        <v>846</v>
      </c>
      <c r="E26" s="228" t="s">
        <v>114</v>
      </c>
      <c r="F26" s="230" t="s">
        <v>611</v>
      </c>
      <c r="G26" s="120"/>
      <c r="H26" s="120">
        <v>55000</v>
      </c>
      <c r="I26" s="120">
        <v>3910</v>
      </c>
      <c r="J26" s="13">
        <v>46005</v>
      </c>
      <c r="K26" s="197">
        <v>4</v>
      </c>
      <c r="L26" s="239" t="s">
        <v>850</v>
      </c>
    </row>
    <row r="27" spans="2:12" ht="135" x14ac:dyDescent="0.25">
      <c r="B27" s="67" t="s">
        <v>126</v>
      </c>
      <c r="C27" s="197">
        <v>290858</v>
      </c>
      <c r="D27" s="138" t="s">
        <v>386</v>
      </c>
      <c r="E27" s="197">
        <v>5</v>
      </c>
      <c r="F27" s="513" t="s">
        <v>385</v>
      </c>
      <c r="G27" s="123"/>
      <c r="H27" s="123">
        <v>62066.42</v>
      </c>
      <c r="I27" s="123">
        <v>3911</v>
      </c>
      <c r="J27" s="198">
        <v>46022</v>
      </c>
      <c r="K27" s="197">
        <v>4</v>
      </c>
      <c r="L27" s="239" t="s">
        <v>850</v>
      </c>
    </row>
    <row r="28" spans="2:12" x14ac:dyDescent="0.25">
      <c r="B28" s="304"/>
      <c r="C28" s="197"/>
      <c r="D28" s="138"/>
      <c r="E28" s="197"/>
      <c r="F28" s="513"/>
      <c r="G28" s="123"/>
      <c r="H28" s="123"/>
      <c r="I28" s="123"/>
      <c r="J28" s="198"/>
      <c r="K28" s="197" t="str">
        <f>IF(AND(J28&gt;=$C$40,J28&lt;=$D$40),"1º Trimestre",IF(AND(J28&gt;=$C$41,J28&lt;=$D$41),"2º Trimestre",IF(AND(J28&gt;=$C$42,J28&lt;=$D$42),"3º Trimestre",IF(AND(J28&gt;=$C$43,J28&lt;=$D$43),"4º Trimestre","-"))))</f>
        <v>-</v>
      </c>
      <c r="L28" s="239"/>
    </row>
    <row r="29" spans="2:12" x14ac:dyDescent="0.25">
      <c r="B29" s="304"/>
      <c r="C29" s="197"/>
      <c r="D29" s="138"/>
      <c r="E29" s="197"/>
      <c r="F29" s="513"/>
      <c r="G29" s="123"/>
      <c r="H29" s="123"/>
      <c r="I29" s="123"/>
      <c r="J29" s="198"/>
      <c r="K29" s="197" t="str">
        <f>IF(AND(J29&gt;=$C$40,J29&lt;=$D$40),"1º Trimestre",IF(AND(J29&gt;=$C$41,J29&lt;=$D$41),"2º Trimestre",IF(AND(J29&gt;=$C$42,J29&lt;=$D$42),"3º Trimestre",IF(AND(J29&gt;=$C$43,J29&lt;=$D$43),"4º Trimestre","-"))))</f>
        <v>-</v>
      </c>
      <c r="L29" s="239"/>
    </row>
    <row r="30" spans="2:12" ht="15.75" thickBot="1" x14ac:dyDescent="0.3">
      <c r="B30" s="305"/>
      <c r="C30" s="208"/>
      <c r="D30" s="129"/>
      <c r="E30" s="208"/>
      <c r="F30" s="514"/>
      <c r="G30" s="125"/>
      <c r="H30" s="125"/>
      <c r="I30" s="125"/>
      <c r="J30" s="180"/>
      <c r="K30" s="208" t="str">
        <f>IF(AND(J30&gt;=$C$40,J30&lt;=$D$40),"1º Trimestre",IF(AND(J30&gt;=$C$41,J30&lt;=$D$41),"2º Trimestre",IF(AND(J30&gt;=$C$42,J30&lt;=$D$42),"3º Trimestre",IF(AND(J30&gt;=$C$43,J30&lt;=$D$43),"4º Trimestre","-"))))</f>
        <v>-</v>
      </c>
      <c r="L30" s="221"/>
    </row>
    <row r="31" spans="2:12" ht="33.75" x14ac:dyDescent="0.25">
      <c r="B31" s="814" t="s">
        <v>81</v>
      </c>
      <c r="C31" s="815"/>
      <c r="D31" s="815"/>
      <c r="E31" s="815"/>
      <c r="F31" s="815"/>
      <c r="G31" s="815"/>
      <c r="H31" s="815"/>
      <c r="I31" s="815"/>
      <c r="J31" s="815"/>
      <c r="K31" s="815"/>
      <c r="L31" s="816"/>
    </row>
    <row r="32" spans="2:12" ht="45" x14ac:dyDescent="0.25">
      <c r="B32" s="242" t="s">
        <v>0</v>
      </c>
      <c r="C32" s="241" t="s">
        <v>94</v>
      </c>
      <c r="D32" s="241" t="s">
        <v>1</v>
      </c>
      <c r="E32" s="241" t="s">
        <v>2</v>
      </c>
      <c r="F32" s="241" t="s">
        <v>3</v>
      </c>
      <c r="G32" s="241" t="s">
        <v>4</v>
      </c>
      <c r="H32" s="241" t="s">
        <v>92</v>
      </c>
      <c r="I32" s="241" t="s">
        <v>93</v>
      </c>
      <c r="J32" s="241" t="s">
        <v>5</v>
      </c>
      <c r="K32" s="241" t="s">
        <v>47</v>
      </c>
      <c r="L32" s="482" t="s">
        <v>136</v>
      </c>
    </row>
    <row r="33" spans="2:12" x14ac:dyDescent="0.25">
      <c r="B33" s="39"/>
      <c r="C33" s="232"/>
      <c r="D33" s="233"/>
      <c r="E33" s="232"/>
      <c r="F33" s="290"/>
      <c r="G33" s="34"/>
      <c r="H33" s="34"/>
      <c r="I33" s="34"/>
      <c r="J33" s="234"/>
      <c r="K33" s="232" t="str">
        <f>IF(AND(J33&gt;=$C$40,J33&lt;=$D$40),"1º Trimestre",IF(AND(J33&gt;=$C$41,J33&lt;=$D$41),"2º Trimestre",IF(AND(J33&gt;=$C$42,J33&lt;=$D$42),"3º Trimestre",IF(AND(J33&gt;=$C$43,J33&lt;=$D$43),"4º Trimestre","-"))))</f>
        <v>-</v>
      </c>
      <c r="L33" s="436"/>
    </row>
    <row r="34" spans="2:12" x14ac:dyDescent="0.25">
      <c r="B34" s="39"/>
      <c r="C34" s="232"/>
      <c r="D34" s="233"/>
      <c r="E34" s="232"/>
      <c r="F34" s="290"/>
      <c r="G34" s="34"/>
      <c r="H34" s="34"/>
      <c r="I34" s="34"/>
      <c r="J34" s="234"/>
      <c r="K34" s="232" t="str">
        <f>IF(AND(J34&gt;=$C$40,J34&lt;=$D$40),"1º Trimestre",IF(AND(J34&gt;=$C$41,J34&lt;=$D$41),"2º Trimestre",IF(AND(J34&gt;=$C$42,J34&lt;=$D$42),"3º Trimestre",IF(AND(J34&gt;=$C$43,J34&lt;=$D$43),"4º Trimestre","-"))))</f>
        <v>-</v>
      </c>
      <c r="L34" s="436"/>
    </row>
    <row r="35" spans="2:12" x14ac:dyDescent="0.25">
      <c r="B35" s="39"/>
      <c r="C35" s="232"/>
      <c r="D35" s="233"/>
      <c r="E35" s="232"/>
      <c r="F35" s="290"/>
      <c r="G35" s="34"/>
      <c r="H35" s="34"/>
      <c r="I35" s="34"/>
      <c r="J35" s="234"/>
      <c r="K35" s="232" t="str">
        <f>IF(AND(J35&gt;=$C$40,J35&lt;=$D$40),"1º Trimestre",IF(AND(J35&gt;=$C$41,J35&lt;=$D$41),"2º Trimestre",IF(AND(J35&gt;=$C$42,J35&lt;=$D$42),"3º Trimestre",IF(AND(J35&gt;=$C$43,J35&lt;=$D$43),"4º Trimestre","-"))))</f>
        <v>-</v>
      </c>
      <c r="L35" s="436"/>
    </row>
    <row r="36" spans="2:12" x14ac:dyDescent="0.25">
      <c r="B36" s="39"/>
      <c r="C36" s="232"/>
      <c r="D36" s="233"/>
      <c r="E36" s="232"/>
      <c r="F36" s="290"/>
      <c r="G36" s="34"/>
      <c r="H36" s="34"/>
      <c r="I36" s="34"/>
      <c r="J36" s="234"/>
      <c r="K36" s="232" t="str">
        <f>IF(AND(J36&gt;=$C$40,J36&lt;=$D$40),"1º Trimestre",IF(AND(J36&gt;=$C$41,J36&lt;=$D$41),"2º Trimestre",IF(AND(J36&gt;=$C$42,J36&lt;=$D$42),"3º Trimestre",IF(AND(J36&gt;=$C$43,J36&lt;=$D$43),"4º Trimestre","-"))))</f>
        <v>-</v>
      </c>
      <c r="L36" s="436"/>
    </row>
    <row r="37" spans="2:12" ht="15.75" thickBot="1" x14ac:dyDescent="0.3">
      <c r="B37" s="306"/>
      <c r="C37" s="190"/>
      <c r="D37" s="192"/>
      <c r="E37" s="190"/>
      <c r="F37" s="512"/>
      <c r="G37" s="28"/>
      <c r="H37" s="28"/>
      <c r="I37" s="28"/>
      <c r="J37" s="167"/>
      <c r="K37" s="190" t="str">
        <f>IF(AND(J37&gt;=$C$40,J37&lt;=$D$40),"1º Trimestre",IF(AND(J37&gt;=$C$41,J37&lt;=$D$41),"2º Trimestre",IF(AND(J37&gt;=$C$42,J37&lt;=$D$42),"3º Trimestre",IF(AND(J37&gt;=$C$43,J37&lt;=$D$43),"4º Trimestre","-"))))</f>
        <v>-</v>
      </c>
      <c r="L37" s="26"/>
    </row>
    <row r="38" spans="2:12" ht="19.5" thickBot="1" x14ac:dyDescent="0.3">
      <c r="G38" s="295">
        <f>SUM(G5:G37)</f>
        <v>55250</v>
      </c>
      <c r="H38" s="295">
        <f>SUM(H5:H37)</f>
        <v>117066.42</v>
      </c>
      <c r="I38" s="440"/>
    </row>
    <row r="39" spans="2:12" ht="16.5" thickBot="1" x14ac:dyDescent="0.3">
      <c r="B39" s="86"/>
      <c r="C39" s="80" t="s">
        <v>45</v>
      </c>
      <c r="D39" s="81" t="s">
        <v>46</v>
      </c>
    </row>
    <row r="40" spans="2:12" ht="15.75" x14ac:dyDescent="0.25">
      <c r="B40" s="91" t="s">
        <v>41</v>
      </c>
      <c r="C40" s="82">
        <v>45292</v>
      </c>
      <c r="D40" s="79">
        <v>45382</v>
      </c>
    </row>
    <row r="41" spans="2:12" ht="15.75" x14ac:dyDescent="0.25">
      <c r="B41" s="88" t="s">
        <v>42</v>
      </c>
      <c r="C41" s="83">
        <v>45383</v>
      </c>
      <c r="D41" s="77">
        <v>45473</v>
      </c>
    </row>
    <row r="42" spans="2:12" ht="15.75" x14ac:dyDescent="0.25">
      <c r="B42" s="88" t="s">
        <v>43</v>
      </c>
      <c r="C42" s="83">
        <v>45474</v>
      </c>
      <c r="D42" s="77">
        <v>45565</v>
      </c>
    </row>
    <row r="43" spans="2:12" ht="16.5" thickBot="1" x14ac:dyDescent="0.3">
      <c r="B43" s="89" t="s">
        <v>44</v>
      </c>
      <c r="C43" s="84">
        <v>45566</v>
      </c>
      <c r="D43" s="78">
        <v>45657</v>
      </c>
    </row>
  </sheetData>
  <sheetProtection selectLockedCells="1"/>
  <sortState ref="B3:J8">
    <sortCondition ref="J8"/>
  </sortState>
  <mergeCells count="6">
    <mergeCell ref="B31:L31"/>
    <mergeCell ref="B2:L2"/>
    <mergeCell ref="B3:L3"/>
    <mergeCell ref="B10:L10"/>
    <mergeCell ref="B17:L17"/>
    <mergeCell ref="B24:L24"/>
  </mergeCells>
  <hyperlinks>
    <hyperlink ref="B1" location="'Menu Principal'!A1" display="Menu Principal"/>
    <hyperlink ref="C1" location="Trimestres!A1" display="Trimestres"/>
  </hyperlink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36</vt:i4>
      </vt:variant>
      <vt:variant>
        <vt:lpstr>Intervalos nomeados</vt:lpstr>
      </vt:variant>
      <vt:variant>
        <vt:i4>1</vt:i4>
      </vt:variant>
    </vt:vector>
  </HeadingPairs>
  <TitlesOfParts>
    <vt:vector size="37" baseType="lpstr">
      <vt:lpstr>Menu Principal</vt:lpstr>
      <vt:lpstr>Resumo Geral</vt:lpstr>
      <vt:lpstr>Trimestres</vt:lpstr>
      <vt:lpstr>Despesas</vt:lpstr>
      <vt:lpstr>Resumo COF</vt:lpstr>
      <vt:lpstr>Demandas - Lista Completa</vt:lpstr>
      <vt:lpstr>Controle de Fracionamento</vt:lpstr>
      <vt:lpstr>Resumo Trimestres</vt:lpstr>
      <vt:lpstr>Execução</vt:lpstr>
      <vt:lpstr>1º Trimestre</vt:lpstr>
      <vt:lpstr>2º Trimestre</vt:lpstr>
      <vt:lpstr>3º Trimestre</vt:lpstr>
      <vt:lpstr>4º Trimestre</vt:lpstr>
      <vt:lpstr>Sem Data</vt:lpstr>
      <vt:lpstr>Terceirização</vt:lpstr>
      <vt:lpstr>TI - Aquisições</vt:lpstr>
      <vt:lpstr>TI - Serviços</vt:lpstr>
      <vt:lpstr>Mobiliário</vt:lpstr>
      <vt:lpstr>Material de Escritório</vt:lpstr>
      <vt:lpstr>Divisórias</vt:lpstr>
      <vt:lpstr>Eventos</vt:lpstr>
      <vt:lpstr>Eletrodomésticos</vt:lpstr>
      <vt:lpstr>Assinatura(livros)</vt:lpstr>
      <vt:lpstr>Manutenção de equipamentos</vt:lpstr>
      <vt:lpstr>Serviços Gráficos</vt:lpstr>
      <vt:lpstr>Material de Consumo</vt:lpstr>
      <vt:lpstr>Medicamentos</vt:lpstr>
      <vt:lpstr>Equipamentos audiovisual</vt:lpstr>
      <vt:lpstr>Ferramenta - Equipamento</vt:lpstr>
      <vt:lpstr>Serviços Diversos </vt:lpstr>
      <vt:lpstr>Projetos</vt:lpstr>
      <vt:lpstr>Capacitação Pós</vt:lpstr>
      <vt:lpstr>Capacitação</vt:lpstr>
      <vt:lpstr>Obras</vt:lpstr>
      <vt:lpstr>Serviço Público</vt:lpstr>
      <vt:lpstr>Anuidade</vt:lpstr>
      <vt:lpstr>'Resumo COF'!Area_de_impressao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LOUREIRO PASCHOALINI</dc:creator>
  <cp:lastModifiedBy>GUSTAVO LOUREIRO PASCHOALINI</cp:lastModifiedBy>
  <cp:lastPrinted>2024-04-18T12:28:12Z</cp:lastPrinted>
  <dcterms:created xsi:type="dcterms:W3CDTF">2023-05-04T11:39:29Z</dcterms:created>
  <dcterms:modified xsi:type="dcterms:W3CDTF">2024-07-30T18:58:19Z</dcterms:modified>
</cp:coreProperties>
</file>