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Z:\img\Obras\"/>
    </mc:Choice>
  </mc:AlternateContent>
  <xr:revisionPtr revIDLastSave="0" documentId="13_ncr:1_{92248DA3-89A1-40A1-94AF-729A0694F67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JA-COSTA" sheetId="7" r:id="rId1"/>
    <sheet name="FJA-ADITIVO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5" l="1"/>
  <c r="G87" i="5"/>
  <c r="G84" i="5"/>
  <c r="G81" i="5"/>
  <c r="G78" i="5"/>
  <c r="G75" i="5"/>
  <c r="G74" i="5"/>
  <c r="G71" i="5"/>
  <c r="G70" i="5"/>
  <c r="G67" i="5"/>
  <c r="G66" i="5"/>
  <c r="G65" i="5"/>
  <c r="G61" i="5"/>
  <c r="G60" i="5"/>
  <c r="G57" i="5"/>
  <c r="G54" i="5"/>
  <c r="G51" i="5"/>
  <c r="G48" i="5"/>
  <c r="G45" i="5"/>
  <c r="G44" i="5"/>
  <c r="G43" i="5"/>
  <c r="G40" i="5"/>
  <c r="G37" i="5"/>
  <c r="G34" i="5"/>
  <c r="G31" i="5"/>
  <c r="G28" i="5"/>
  <c r="G25" i="5"/>
  <c r="G22" i="5"/>
  <c r="G21" i="5"/>
  <c r="G20" i="5"/>
  <c r="G16" i="5"/>
  <c r="G15" i="5"/>
  <c r="G12" i="5"/>
  <c r="G11" i="5"/>
  <c r="G8" i="5"/>
  <c r="G7" i="5"/>
  <c r="G6" i="5"/>
  <c r="G9" i="5" l="1"/>
  <c r="G90" i="5"/>
  <c r="G91" i="5" l="1"/>
  <c r="G92" i="5" s="1"/>
  <c r="G95" i="7" l="1"/>
  <c r="G94" i="7"/>
  <c r="G91" i="7"/>
  <c r="G88" i="7"/>
  <c r="G85" i="7"/>
  <c r="G82" i="7"/>
  <c r="G81" i="7"/>
  <c r="G78" i="7"/>
  <c r="G77" i="7"/>
  <c r="G74" i="7"/>
  <c r="G73" i="7"/>
  <c r="G72" i="7"/>
  <c r="G67" i="7"/>
  <c r="G66" i="7"/>
  <c r="G63" i="7"/>
  <c r="G60" i="7"/>
  <c r="G57" i="7"/>
  <c r="G54" i="7"/>
  <c r="G51" i="7"/>
  <c r="G50" i="7"/>
  <c r="G49" i="7"/>
  <c r="G46" i="7"/>
  <c r="G43" i="7"/>
  <c r="G40" i="7"/>
  <c r="G37" i="7"/>
  <c r="G34" i="7"/>
  <c r="G31" i="7"/>
  <c r="G28" i="7"/>
  <c r="G27" i="7"/>
  <c r="G26" i="7"/>
  <c r="G22" i="7"/>
  <c r="G21" i="7"/>
  <c r="G18" i="7"/>
  <c r="G17" i="7"/>
  <c r="G14" i="7"/>
  <c r="G13" i="7"/>
  <c r="G12" i="7"/>
  <c r="G98" i="7" l="1"/>
  <c r="G99" i="7" s="1"/>
  <c r="G100" i="7" s="1"/>
</calcChain>
</file>

<file path=xl/sharedStrings.xml><?xml version="1.0" encoding="utf-8"?>
<sst xmlns="http://schemas.openxmlformats.org/spreadsheetml/2006/main" count="371" uniqueCount="184">
  <si>
    <r>
      <t xml:space="preserve">        </t>
    </r>
    <r>
      <rPr>
        <b/>
        <sz val="14"/>
        <color indexed="8"/>
        <rFont val="Times New Roman"/>
        <family val="1"/>
      </rPr>
      <t>Tribunal de Contas do Estado de Minas Gerais</t>
    </r>
  </si>
  <si>
    <t>Coordenadoria de Manutenção e Obras</t>
  </si>
  <si>
    <t>PLANILHA ORÇAMENTÁRIA SEM DESONERAÇÃO</t>
  </si>
  <si>
    <t>ITEM</t>
  </si>
  <si>
    <t>CÓD</t>
  </si>
  <si>
    <t>DESCRIÇÃO</t>
  </si>
  <si>
    <t>UNID</t>
  </si>
  <si>
    <t>QUANT.</t>
  </si>
  <si>
    <t>PREÇO UNITÁRIO</t>
  </si>
  <si>
    <t>PREÇO TOTAL</t>
  </si>
  <si>
    <t>A</t>
  </si>
  <si>
    <t>CANTEIRO DE OBRAS E MÃO DE OBRA</t>
  </si>
  <si>
    <t>INSTALAÇÕES PROVISÓRIAS</t>
  </si>
  <si>
    <t>1.1</t>
  </si>
  <si>
    <t>ED-50155</t>
  </si>
  <si>
    <t>Locação de banheiro químico, dimensão (110x120x230)cm, linha padrão, contendo uma pia/higienizador de mãos, inclusive manutenção e mobilização/desmobilização</t>
  </si>
  <si>
    <t>mês</t>
  </si>
  <si>
    <t>1.2</t>
  </si>
  <si>
    <t>ED-16348</t>
  </si>
  <si>
    <t>Locação de conteiner com isolamento térmico,  para depósito/ferramentaria de obra, com medidas referenciais de (6) metros comprimento,  (2,3) metros largura e (2,5) metros altura útil interna, inclusive ligações elétricas internas, inclusive mobilização/desmobilização e ligações provisórias externas</t>
  </si>
  <si>
    <t>1.3</t>
  </si>
  <si>
    <t>ED-16356</t>
  </si>
  <si>
    <t>Ligações provisórias para conteiner</t>
  </si>
  <si>
    <t>und</t>
  </si>
  <si>
    <t>PROTEÇÃO DE TRANSEUNTE</t>
  </si>
  <si>
    <t>2.1</t>
  </si>
  <si>
    <t>ED-50157</t>
  </si>
  <si>
    <t>Fita zebrada amarela para sinalização, largura = 7cm</t>
  </si>
  <si>
    <t>m</t>
  </si>
  <si>
    <t>2.2</t>
  </si>
  <si>
    <t>ED-50156</t>
  </si>
  <si>
    <t>Proteção com fita zebrada amarela, largura = 7cm e peça 7x7cm</t>
  </si>
  <si>
    <t>MÃO DE OBRA</t>
  </si>
  <si>
    <t>3.1</t>
  </si>
  <si>
    <t>ED-21769</t>
  </si>
  <si>
    <t>Engenheiro civil de obra júnior com encargos complementares</t>
  </si>
  <si>
    <t>h</t>
  </si>
  <si>
    <t>3.2</t>
  </si>
  <si>
    <t>ED-21776</t>
  </si>
  <si>
    <t>Encarregado geral de obras com encargos complementares</t>
  </si>
  <si>
    <t>C</t>
  </si>
  <si>
    <t>RECONSTRUÇÃO DE POÇO DE VISITA</t>
  </si>
  <si>
    <t>DEMOLIÇÃO</t>
  </si>
  <si>
    <t>4.1</t>
  </si>
  <si>
    <t>ED-48443</t>
  </si>
  <si>
    <t>Demolição de concreto armado com equipamento elétrico, inclusive afastamento</t>
  </si>
  <si>
    <t>m³</t>
  </si>
  <si>
    <t>4.2</t>
  </si>
  <si>
    <t>ED-48479</t>
  </si>
  <si>
    <t>Demolição de piso cimentado ou contrapiso de argamassa, espessura máxima de 10cm, inclusive afastamento</t>
  </si>
  <si>
    <t>m²</t>
  </si>
  <si>
    <t>4.3</t>
  </si>
  <si>
    <t>RO-43415</t>
  </si>
  <si>
    <t>Remoção manual de pavimentação com pré-moldado de concreto tipo pavi-S, com reaproveitamento</t>
  </si>
  <si>
    <t>ESCAVAÇÃO MANUAL</t>
  </si>
  <si>
    <t>5.1</t>
  </si>
  <si>
    <t>ED-51108</t>
  </si>
  <si>
    <t>Escavação manual de vala com profundidade maior que 1,5m e menor ou igual a 3,0m</t>
  </si>
  <si>
    <t>ESCORAMENTO DE VALA</t>
  </si>
  <si>
    <t>6.1</t>
  </si>
  <si>
    <t>ED-51101</t>
  </si>
  <si>
    <t>Escoramento de vala tipo contínuo empregando pranchas e longarinas de peroba</t>
  </si>
  <si>
    <t>FUNDAÇÕES</t>
  </si>
  <si>
    <t>7.1</t>
  </si>
  <si>
    <t>ED-49747</t>
  </si>
  <si>
    <t>Perfuração de estaca broca a trado manual, D = 200mm</t>
  </si>
  <si>
    <t>FORMA E DESFORMA</t>
  </si>
  <si>
    <t>8.1</t>
  </si>
  <si>
    <t>ED-49811</t>
  </si>
  <si>
    <t>Forma e desforma de compensado resinado, esp. 12mm, reaproveitametno (3x) fundação</t>
  </si>
  <si>
    <t>ARMAÇÃO EM AÇO</t>
  </si>
  <si>
    <t>9.1</t>
  </si>
  <si>
    <t>ED-48295</t>
  </si>
  <si>
    <t>Corte, dobra e montagem de aço CA-50 diâmetro (6,3mm a 12,5mm) - laje dos PV'S e estacas</t>
  </si>
  <si>
    <t>kg</t>
  </si>
  <si>
    <t>CONCRETO PREPARADO EM OBRA</t>
  </si>
  <si>
    <t>10.1</t>
  </si>
  <si>
    <t>ED-49786</t>
  </si>
  <si>
    <t>Fornecimento de concreto estrutural, preparado em obra com betoneira, com fck 20MPA, inclusive lançamento, adensamento e acabamento (fundação) - fundo dos PV's</t>
  </si>
  <si>
    <t>ALVENARIA DE BLOCO DE CONCRETO</t>
  </si>
  <si>
    <t>11.1</t>
  </si>
  <si>
    <t>ED-48219</t>
  </si>
  <si>
    <t>Alvenaria de bloco de concreto cheio sem armação, em concreto com Fck de 20 MPA, esp. 14cm, para revestimento, inclusive argamassa para assentamento</t>
  </si>
  <si>
    <t>11.2</t>
  </si>
  <si>
    <t>ED-9906</t>
  </si>
  <si>
    <t>Cinta de amarração de alvenaria de bloco de concreto em concreto estrutural, preparado em obra com betoneira, Fck 20MPA, moldada "in loco", inclusive armação (14x15) cm</t>
  </si>
  <si>
    <t>11.3</t>
  </si>
  <si>
    <t>ED-50167</t>
  </si>
  <si>
    <t>Revestimento de argamassa com aditivo impermeabilizante, traço 1:3, esp. = 2,50cm</t>
  </si>
  <si>
    <t>TUBULAÇÃO PARA ESGOTO</t>
  </si>
  <si>
    <t>12.1</t>
  </si>
  <si>
    <t>ED-50105</t>
  </si>
  <si>
    <t>Fornecimento e assentamento de tubo PVC rígido, coletor de esgoto liso, DN 100mm (4"), inclusive conexões</t>
  </si>
  <si>
    <t>ATERRO E REATERRO</t>
  </si>
  <si>
    <t>13.1</t>
  </si>
  <si>
    <t>ED-51121</t>
  </si>
  <si>
    <t>Reaterro compactado de vala com equipamento placa vibratória</t>
  </si>
  <si>
    <t>TAMPÃO PARA POÇO DE VISITA</t>
  </si>
  <si>
    <t>14.1</t>
  </si>
  <si>
    <t>Própria</t>
  </si>
  <si>
    <t>Tampão circular em ferro fundido para poço de visita, articulado com diâmetro de 60cm, somente assentamento, exclusive fornecimento do tampão</t>
  </si>
  <si>
    <t>PAVIMENTAÇÃO</t>
  </si>
  <si>
    <t>15.1</t>
  </si>
  <si>
    <t>Reassentamento de calçamento em bloco de concreto intertravado tipo PAVI-S, com reaproveitamento dos blocos, inclusive fornecimento da areia</t>
  </si>
  <si>
    <t>TRANSPORTE E BOTA-FORA</t>
  </si>
  <si>
    <t>16.1</t>
  </si>
  <si>
    <t>Carga de material de qualquer natureza em caçamba - manual</t>
  </si>
  <si>
    <t>16.2</t>
  </si>
  <si>
    <t>ED-51126</t>
  </si>
  <si>
    <t>Transporte de material demolido em caçamba</t>
  </si>
  <si>
    <t>D</t>
  </si>
  <si>
    <t>RECOMPOSIÇÃO DE REVESTIMENTO DE PAREDE</t>
  </si>
  <si>
    <t>ANDAIME</t>
  </si>
  <si>
    <t>17.1</t>
  </si>
  <si>
    <t>ED-9075</t>
  </si>
  <si>
    <t>Fornecimento de andaime metálico para fachada (locação), inclusive piso metálico e sapatas, exclusive montagem e desmontagem - 140m²x3mês</t>
  </si>
  <si>
    <t>m²/mês</t>
  </si>
  <si>
    <t>17.2</t>
  </si>
  <si>
    <t>ED-48245</t>
  </si>
  <si>
    <t>Montagem e desmontagem de andaime metálico para fachada com piso metálico, inclusive rodapé/guarda-corpo em mdeira, exclusive fornecimento do andaime - 140m²</t>
  </si>
  <si>
    <t>17.3</t>
  </si>
  <si>
    <t>ED-48249</t>
  </si>
  <si>
    <t>Tela de proteção de fachada instalada em andaime fachadeiro</t>
  </si>
  <si>
    <t>18.1</t>
  </si>
  <si>
    <t>ED-48502</t>
  </si>
  <si>
    <t>Demolição de revestimento cerâmico, azulejo ou ladrilho hidráulico, inclusive afastamento</t>
  </si>
  <si>
    <t>18.2</t>
  </si>
  <si>
    <t>ED-48501</t>
  </si>
  <si>
    <t>Demolição de reboco, com limpeza e raspação, inclusive afastamento</t>
  </si>
  <si>
    <t>REVESTIMENTO DE ARGAMASSA</t>
  </si>
  <si>
    <t>19.1</t>
  </si>
  <si>
    <t>ED-50731</t>
  </si>
  <si>
    <t>Chapisco com argamassa industrializada, esp. 5mm, aplicado em alvenaria/estrutura de concreto com desempenadeira metálica</t>
  </si>
  <si>
    <t>19.2</t>
  </si>
  <si>
    <t>ED-50761</t>
  </si>
  <si>
    <t>Reboco com argamassa traço 1:2:8 (cimento, cal e areia) esp. 20mm, aplicação manual</t>
  </si>
  <si>
    <t>LIXAMENTO</t>
  </si>
  <si>
    <t>20.1</t>
  </si>
  <si>
    <t>ED-50505</t>
  </si>
  <si>
    <t>Lixamento manual em parede</t>
  </si>
  <si>
    <t>SELADOR EM PAREDE</t>
  </si>
  <si>
    <t>21.1</t>
  </si>
  <si>
    <t>ED-50514</t>
  </si>
  <si>
    <t>Preparação para emassamento ou pintura (látex/acrílica) em  parede, inclusive uma (1) demão de selador acrílico</t>
  </si>
  <si>
    <t>PINTURA ACRÍLICA</t>
  </si>
  <si>
    <t>22.1</t>
  </si>
  <si>
    <t>ED-50453</t>
  </si>
  <si>
    <t>Pintura acrílica em parede, três (3) demãos, exclusive selador acrílico e massa acrílica/corrida PVA</t>
  </si>
  <si>
    <t xml:space="preserve">TRANSPORTE E BOTA-FORA </t>
  </si>
  <si>
    <t>23.1</t>
  </si>
  <si>
    <t>ED-51133</t>
  </si>
  <si>
    <t>Transporte de material de qualquer natureza em carrinho de mão, com distância menor ou igual a 50m, inclusive carga e descarga</t>
  </si>
  <si>
    <t>23.2</t>
  </si>
  <si>
    <t>SUB-TOTAL</t>
  </si>
  <si>
    <r>
      <t>BONIFICAÇÃO E DESPESAS INDIRETAS</t>
    </r>
    <r>
      <rPr>
        <sz val="11"/>
        <color indexed="8"/>
        <rFont val="Times New Roman"/>
        <family val="1"/>
      </rPr>
      <t xml:space="preserve"> (BDI – 29,38%)</t>
    </r>
  </si>
  <si>
    <t>TOTAL</t>
  </si>
  <si>
    <t>EMPRESA: F J A COSTA CONSTRUÇÕES - ME CNPJ 13.531.312/0001-73</t>
  </si>
  <si>
    <t>DESCRIÇÃO ADITIVO DA TUBULAÇÃO DE INCENDIO APODRECIDA</t>
  </si>
  <si>
    <r>
      <rPr>
        <b/>
        <sz val="10"/>
        <rFont val="Arial"/>
        <family val="2"/>
      </rPr>
      <t>PREÇO
UNITÁRIO</t>
    </r>
  </si>
  <si>
    <r>
      <rPr>
        <b/>
        <sz val="10"/>
        <rFont val="Arial"/>
        <family val="2"/>
      </rPr>
      <t>PREÇO
TOTAL</t>
    </r>
  </si>
  <si>
    <t>Locação de conteiner com isolamento térmico,  para depósito/ferramentaria de obra, com medidas referenciais de (6) metros comprimento,  (2,3) metros largura e (2,5) metros altura útil interna, inclusive ligações elétricas internas, inclusive mobilização/d</t>
  </si>
  <si>
    <t>1,00</t>
  </si>
  <si>
    <t>11,00</t>
  </si>
  <si>
    <t>12,00</t>
  </si>
  <si>
    <t>15,00</t>
  </si>
  <si>
    <t>4,00</t>
  </si>
  <si>
    <t>Corte, dobra e montagem de aço CA-50 diâmetro (6,3mm a 12,5mm)  laje dos PV'S e estacas</t>
  </si>
  <si>
    <t>150,00</t>
  </si>
  <si>
    <t>1,20</t>
  </si>
  <si>
    <t>10,00</t>
  </si>
  <si>
    <t>0,15</t>
  </si>
  <si>
    <t>6,00</t>
  </si>
  <si>
    <t>2,00</t>
  </si>
  <si>
    <r>
      <rPr>
        <b/>
        <sz val="12"/>
        <rFont val="Times New Roman"/>
        <family val="1"/>
      </rPr>
      <t>RECOMPOSIÇÃO DE REVESTIMENTO DE
PAREDE</t>
    </r>
  </si>
  <si>
    <t>420,00</t>
  </si>
  <si>
    <t>Montagem e desmontagem de andaime metálico para fachada com piso metálico, inclusive rodapé/guarda- corpo em mdeira, exclusive fornecimento do andaime - 140m²</t>
  </si>
  <si>
    <t>140,00</t>
  </si>
  <si>
    <t>142,50</t>
  </si>
  <si>
    <t>BONIFICAÇÃO E DESPESAS INDIRETAS (BDI)</t>
  </si>
  <si>
    <t>29,38%</t>
  </si>
  <si>
    <t>Belo Horizonte, 30 de fevereiro de 2023.</t>
  </si>
  <si>
    <t>Diretor - Fabrício José Alves Costa</t>
  </si>
  <si>
    <t xml:space="preserve"> CPF 762.726.726-91 CI M 3.009.388 CREA MG: 63523/D</t>
  </si>
  <si>
    <r>
      <t>PLANILHA ORÇAMENTÁRIA -</t>
    </r>
    <r>
      <rPr>
        <b/>
        <sz val="18"/>
        <color theme="1"/>
        <rFont val="Times New Roman"/>
        <family val="1"/>
      </rPr>
      <t>ADITIVO</t>
    </r>
    <r>
      <rPr>
        <sz val="11"/>
        <color theme="1"/>
        <rFont val="Times New Roman"/>
        <family val="1"/>
      </rPr>
      <t xml:space="preserve"> - TRIBUNAL DE CONTAS DO ESTADO DE MINAS GERAIS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</si>
</sst>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1.5"/>
      <color rgb="FF000000"/>
      <name val="Arial"/>
      <family val="2"/>
    </font>
    <font>
      <vertAlign val="subscript"/>
      <sz val="12"/>
      <color rgb="FF000000"/>
      <name val="Arial"/>
      <family val="2"/>
    </font>
    <font>
      <b/>
      <sz val="18"/>
      <color theme="1"/>
      <name val="Times New Roman"/>
      <family val="1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164" fontId="9" fillId="0" borderId="1" xfId="0" quotePrefix="1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4" fontId="10" fillId="0" borderId="1" xfId="0" quotePrefix="1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164" fontId="10" fillId="3" borderId="1" xfId="0" quotePrefix="1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64" fontId="9" fillId="3" borderId="1" xfId="0" quotePrefix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righ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top" wrapText="1"/>
    </xf>
    <xf numFmtId="1" fontId="20" fillId="4" borderId="8" xfId="0" applyNumberFormat="1" applyFont="1" applyFill="1" applyBorder="1" applyAlignment="1">
      <alignment horizontal="center" vertical="top" shrinkToFit="1"/>
    </xf>
    <xf numFmtId="0" fontId="0" fillId="4" borderId="8" xfId="0" applyFill="1" applyBorder="1" applyAlignment="1">
      <alignment horizontal="left" wrapText="1"/>
    </xf>
    <xf numFmtId="0" fontId="21" fillId="4" borderId="8" xfId="0" applyFont="1" applyFill="1" applyBorder="1" applyAlignment="1">
      <alignment horizontal="left" vertical="top" wrapText="1"/>
    </xf>
    <xf numFmtId="165" fontId="22" fillId="0" borderId="8" xfId="0" applyNumberFormat="1" applyFont="1" applyBorder="1" applyAlignment="1">
      <alignment horizontal="center" vertical="top" shrinkToFit="1"/>
    </xf>
    <xf numFmtId="0" fontId="23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left" vertical="top" wrapText="1"/>
    </xf>
    <xf numFmtId="43" fontId="23" fillId="0" borderId="8" xfId="1" applyFont="1" applyBorder="1" applyAlignment="1">
      <alignment horizontal="center" wrapText="1"/>
    </xf>
    <xf numFmtId="2" fontId="23" fillId="0" borderId="8" xfId="0" applyNumberFormat="1" applyFont="1" applyBorder="1" applyAlignment="1">
      <alignment horizontal="right" wrapText="1"/>
    </xf>
    <xf numFmtId="43" fontId="23" fillId="0" borderId="8" xfId="1" applyFont="1" applyBorder="1" applyAlignment="1">
      <alignment horizontal="right" wrapText="1"/>
    </xf>
    <xf numFmtId="165" fontId="22" fillId="0" borderId="8" xfId="0" applyNumberFormat="1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right" wrapText="1"/>
    </xf>
    <xf numFmtId="0" fontId="22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right" wrapText="1"/>
    </xf>
    <xf numFmtId="43" fontId="21" fillId="0" borderId="8" xfId="1" applyFont="1" applyBorder="1" applyAlignment="1">
      <alignment horizontal="right" wrapText="1"/>
    </xf>
    <xf numFmtId="1" fontId="24" fillId="4" borderId="8" xfId="0" applyNumberFormat="1" applyFont="1" applyFill="1" applyBorder="1" applyAlignment="1">
      <alignment horizontal="center" vertical="top" shrinkToFit="1"/>
    </xf>
    <xf numFmtId="0" fontId="22" fillId="4" borderId="8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right" wrapText="1"/>
    </xf>
    <xf numFmtId="43" fontId="23" fillId="4" borderId="8" xfId="1" applyFont="1" applyFill="1" applyBorder="1" applyAlignment="1">
      <alignment horizontal="right" wrapText="1"/>
    </xf>
    <xf numFmtId="0" fontId="21" fillId="4" borderId="8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 indent="2"/>
    </xf>
    <xf numFmtId="0" fontId="23" fillId="0" borderId="8" xfId="0" applyFont="1" applyBorder="1" applyAlignment="1">
      <alignment horizontal="left" vertical="top" wrapText="1" indent="1"/>
    </xf>
    <xf numFmtId="0" fontId="23" fillId="0" borderId="8" xfId="0" applyFont="1" applyBorder="1" applyAlignment="1">
      <alignment horizontal="left" vertical="center" wrapText="1" indent="1"/>
    </xf>
    <xf numFmtId="0" fontId="23" fillId="0" borderId="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right" wrapText="1"/>
    </xf>
    <xf numFmtId="0" fontId="23" fillId="0" borderId="11" xfId="0" applyFont="1" applyBorder="1" applyAlignment="1">
      <alignment horizontal="right" wrapText="1"/>
    </xf>
    <xf numFmtId="0" fontId="24" fillId="4" borderId="8" xfId="0" applyFont="1" applyFill="1" applyBorder="1" applyAlignment="1">
      <alignment horizontal="left" wrapText="1"/>
    </xf>
    <xf numFmtId="43" fontId="21" fillId="4" borderId="8" xfId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right" vertical="top" wrapText="1"/>
    </xf>
    <xf numFmtId="43" fontId="23" fillId="4" borderId="8" xfId="0" applyNumberFormat="1" applyFont="1" applyFill="1" applyBorder="1" applyAlignment="1">
      <alignment horizontal="center" vertical="top" wrapText="1"/>
    </xf>
    <xf numFmtId="43" fontId="21" fillId="4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21" fillId="4" borderId="9" xfId="0" applyFont="1" applyFill="1" applyBorder="1" applyAlignment="1">
      <alignment horizontal="left" vertical="top" wrapText="1"/>
    </xf>
    <xf numFmtId="0" fontId="21" fillId="4" borderId="10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28575</xdr:rowOff>
    </xdr:from>
    <xdr:to>
      <xdr:col>2</xdr:col>
      <xdr:colOff>76200</xdr:colOff>
      <xdr:row>4</xdr:row>
      <xdr:rowOff>38100</xdr:rowOff>
    </xdr:to>
    <xdr:pic>
      <xdr:nvPicPr>
        <xdr:cNvPr id="2" name="Picture 2" descr="T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"/>
          <a:ext cx="1047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1771651</xdr:colOff>
      <xdr:row>92</xdr:row>
      <xdr:rowOff>47625</xdr:rowOff>
    </xdr:from>
    <xdr:to>
      <xdr:col>4</xdr:col>
      <xdr:colOff>228601</xdr:colOff>
      <xdr:row>93</xdr:row>
      <xdr:rowOff>188329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58A89E-6571-F0C2-9BFF-4A467D688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24698325"/>
          <a:ext cx="2095500" cy="33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1084028</xdr:colOff>
      <xdr:row>0</xdr:row>
      <xdr:rowOff>676274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028" cy="676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M13" sqref="M13"/>
    </sheetView>
  </sheetViews>
  <sheetFormatPr defaultRowHeight="15" x14ac:dyDescent="0.25"/>
  <cols>
    <col min="3" max="3" width="43.7109375" customWidth="1"/>
    <col min="4" max="4" width="8.28515625" customWidth="1"/>
    <col min="5" max="5" width="12.42578125" customWidth="1"/>
    <col min="6" max="6" width="12.28515625" customWidth="1"/>
    <col min="7" max="7" width="12.5703125" customWidth="1"/>
  </cols>
  <sheetData>
    <row r="1" spans="1:7" x14ac:dyDescent="0.25">
      <c r="A1" s="1"/>
      <c r="B1" s="1"/>
      <c r="C1" s="2"/>
      <c r="D1" s="1"/>
      <c r="E1" s="3"/>
      <c r="F1" s="2"/>
      <c r="G1" s="2"/>
    </row>
    <row r="2" spans="1:7" ht="20.25" x14ac:dyDescent="0.25">
      <c r="A2" s="1"/>
      <c r="B2" s="1"/>
      <c r="C2" s="4" t="s">
        <v>0</v>
      </c>
      <c r="D2" s="1"/>
      <c r="E2" s="3"/>
      <c r="F2" s="2"/>
      <c r="G2" s="2"/>
    </row>
    <row r="3" spans="1:7" x14ac:dyDescent="0.25">
      <c r="A3" s="1"/>
      <c r="B3" s="1"/>
      <c r="C3" s="94" t="s">
        <v>1</v>
      </c>
      <c r="D3" s="95"/>
      <c r="E3" s="95"/>
      <c r="F3" s="95"/>
      <c r="G3" s="2"/>
    </row>
    <row r="4" spans="1:7" x14ac:dyDescent="0.25">
      <c r="A4" s="1"/>
      <c r="B4" s="1"/>
      <c r="C4" s="2"/>
      <c r="D4" s="1"/>
      <c r="E4" s="3"/>
      <c r="F4" s="2"/>
      <c r="G4" s="2"/>
    </row>
    <row r="5" spans="1:7" x14ac:dyDescent="0.25">
      <c r="A5" s="1"/>
      <c r="B5" s="1"/>
      <c r="C5" s="96" t="s">
        <v>2</v>
      </c>
      <c r="D5" s="97"/>
      <c r="E5" s="97"/>
      <c r="F5" s="97"/>
      <c r="G5" s="97"/>
    </row>
    <row r="6" spans="1:7" x14ac:dyDescent="0.25">
      <c r="A6" s="1"/>
      <c r="B6" s="1"/>
      <c r="C6" s="2"/>
      <c r="D6" s="1"/>
      <c r="E6" s="3"/>
      <c r="F6" s="2"/>
      <c r="G6" s="2"/>
    </row>
    <row r="7" spans="1:7" x14ac:dyDescent="0.25">
      <c r="A7" s="1"/>
      <c r="B7" s="1"/>
      <c r="C7" s="98"/>
      <c r="D7" s="97"/>
      <c r="E7" s="5"/>
      <c r="F7" s="2"/>
      <c r="G7" s="2"/>
    </row>
    <row r="8" spans="1:7" x14ac:dyDescent="0.25">
      <c r="A8" s="1"/>
      <c r="B8" s="1"/>
      <c r="C8" s="2"/>
      <c r="D8" s="1"/>
      <c r="E8" s="3"/>
      <c r="F8" s="2"/>
      <c r="G8" s="2"/>
    </row>
    <row r="9" spans="1:7" ht="28.5" x14ac:dyDescent="0.25">
      <c r="A9" s="6" t="s">
        <v>3</v>
      </c>
      <c r="B9" s="7" t="s">
        <v>4</v>
      </c>
      <c r="C9" s="7" t="s">
        <v>5</v>
      </c>
      <c r="D9" s="7" t="s">
        <v>6</v>
      </c>
      <c r="E9" s="8" t="s">
        <v>7</v>
      </c>
      <c r="F9" s="7" t="s">
        <v>8</v>
      </c>
      <c r="G9" s="7" t="s">
        <v>9</v>
      </c>
    </row>
    <row r="10" spans="1:7" ht="28.5" x14ac:dyDescent="0.25">
      <c r="A10" s="9" t="s">
        <v>10</v>
      </c>
      <c r="B10" s="10"/>
      <c r="C10" s="11" t="s">
        <v>11</v>
      </c>
      <c r="D10" s="10"/>
      <c r="E10" s="10"/>
      <c r="F10" s="10"/>
      <c r="G10" s="10"/>
    </row>
    <row r="11" spans="1:7" x14ac:dyDescent="0.25">
      <c r="A11" s="12">
        <v>1</v>
      </c>
      <c r="B11" s="13"/>
      <c r="C11" s="14" t="s">
        <v>12</v>
      </c>
      <c r="D11" s="13"/>
      <c r="E11" s="15"/>
      <c r="F11" s="16"/>
      <c r="G11" s="17"/>
    </row>
    <row r="12" spans="1:7" ht="78" customHeight="1" x14ac:dyDescent="0.25">
      <c r="A12" s="18" t="s">
        <v>13</v>
      </c>
      <c r="B12" s="19" t="s">
        <v>14</v>
      </c>
      <c r="C12" s="20" t="s">
        <v>15</v>
      </c>
      <c r="D12" s="19" t="s">
        <v>16</v>
      </c>
      <c r="E12" s="21">
        <v>3</v>
      </c>
      <c r="F12" s="22">
        <v>348</v>
      </c>
      <c r="G12" s="17">
        <f>E12*F12</f>
        <v>1044</v>
      </c>
    </row>
    <row r="13" spans="1:7" s="47" customFormat="1" ht="105" x14ac:dyDescent="0.25">
      <c r="A13" s="18" t="s">
        <v>17</v>
      </c>
      <c r="B13" s="19" t="s">
        <v>18</v>
      </c>
      <c r="C13" s="20" t="s">
        <v>19</v>
      </c>
      <c r="D13" s="19" t="s">
        <v>16</v>
      </c>
      <c r="E13" s="21">
        <v>3</v>
      </c>
      <c r="F13" s="22">
        <v>680.92</v>
      </c>
      <c r="G13" s="17">
        <f>E13*F13</f>
        <v>2042.7599999999998</v>
      </c>
    </row>
    <row r="14" spans="1:7" ht="30" x14ac:dyDescent="0.25">
      <c r="A14" s="18" t="s">
        <v>20</v>
      </c>
      <c r="B14" s="19" t="s">
        <v>21</v>
      </c>
      <c r="C14" s="20" t="s">
        <v>22</v>
      </c>
      <c r="D14" s="23" t="s">
        <v>23</v>
      </c>
      <c r="E14" s="21">
        <v>1</v>
      </c>
      <c r="F14" s="22">
        <v>310.97000000000003</v>
      </c>
      <c r="G14" s="17">
        <f>E14*F14</f>
        <v>310.97000000000003</v>
      </c>
    </row>
    <row r="15" spans="1:7" x14ac:dyDescent="0.25">
      <c r="A15" s="12"/>
      <c r="B15" s="13"/>
      <c r="C15" s="14"/>
      <c r="D15" s="13"/>
      <c r="E15" s="15"/>
      <c r="F15" s="16"/>
      <c r="G15" s="17"/>
    </row>
    <row r="16" spans="1:7" x14ac:dyDescent="0.25">
      <c r="A16" s="12">
        <v>2</v>
      </c>
      <c r="B16" s="13"/>
      <c r="C16" s="14" t="s">
        <v>24</v>
      </c>
      <c r="D16" s="19"/>
      <c r="E16" s="21"/>
      <c r="F16" s="22"/>
      <c r="G16" s="17"/>
    </row>
    <row r="17" spans="1:7" ht="30" x14ac:dyDescent="0.25">
      <c r="A17" s="18" t="s">
        <v>25</v>
      </c>
      <c r="B17" s="19" t="s">
        <v>26</v>
      </c>
      <c r="C17" s="20" t="s">
        <v>27</v>
      </c>
      <c r="D17" s="19" t="s">
        <v>28</v>
      </c>
      <c r="E17" s="21">
        <v>100</v>
      </c>
      <c r="F17" s="22">
        <v>3.14</v>
      </c>
      <c r="G17" s="17">
        <f>E17*F17</f>
        <v>314</v>
      </c>
    </row>
    <row r="18" spans="1:7" ht="30" x14ac:dyDescent="0.25">
      <c r="A18" s="18" t="s">
        <v>29</v>
      </c>
      <c r="B18" s="19" t="s">
        <v>30</v>
      </c>
      <c r="C18" s="20" t="s">
        <v>31</v>
      </c>
      <c r="D18" s="19" t="s">
        <v>28</v>
      </c>
      <c r="E18" s="21">
        <v>30</v>
      </c>
      <c r="F18" s="22">
        <v>7.47</v>
      </c>
      <c r="G18" s="17">
        <f>E18*F18</f>
        <v>224.1</v>
      </c>
    </row>
    <row r="19" spans="1:7" x14ac:dyDescent="0.25">
      <c r="A19" s="18"/>
      <c r="B19" s="19"/>
      <c r="C19" s="20"/>
      <c r="D19" s="19"/>
      <c r="E19" s="21"/>
      <c r="F19" s="22"/>
      <c r="G19" s="17"/>
    </row>
    <row r="20" spans="1:7" x14ac:dyDescent="0.25">
      <c r="A20" s="24">
        <v>3</v>
      </c>
      <c r="B20" s="9"/>
      <c r="C20" s="11" t="s">
        <v>32</v>
      </c>
      <c r="D20" s="25"/>
      <c r="E20" s="26"/>
      <c r="F20" s="27"/>
      <c r="G20" s="28"/>
    </row>
    <row r="21" spans="1:7" ht="30" x14ac:dyDescent="0.25">
      <c r="A21" s="18" t="s">
        <v>33</v>
      </c>
      <c r="B21" s="19" t="s">
        <v>34</v>
      </c>
      <c r="C21" s="20" t="s">
        <v>35</v>
      </c>
      <c r="D21" s="19" t="s">
        <v>36</v>
      </c>
      <c r="E21" s="21">
        <v>74.33</v>
      </c>
      <c r="F21" s="22">
        <v>64.349999999999994</v>
      </c>
      <c r="G21" s="17">
        <f>E21*F21</f>
        <v>4783.1354999999994</v>
      </c>
    </row>
    <row r="22" spans="1:7" ht="30" x14ac:dyDescent="0.25">
      <c r="A22" s="18" t="s">
        <v>37</v>
      </c>
      <c r="B22" s="19" t="s">
        <v>38</v>
      </c>
      <c r="C22" s="20" t="s">
        <v>39</v>
      </c>
      <c r="D22" s="19" t="s">
        <v>16</v>
      </c>
      <c r="E22" s="21">
        <v>3</v>
      </c>
      <c r="F22" s="22">
        <v>6136.54</v>
      </c>
      <c r="G22" s="17">
        <f>E22*F22</f>
        <v>18409.62</v>
      </c>
    </row>
    <row r="23" spans="1:7" x14ac:dyDescent="0.25">
      <c r="A23" s="18"/>
      <c r="B23" s="19"/>
      <c r="C23" s="20"/>
      <c r="D23" s="19"/>
      <c r="E23" s="21"/>
      <c r="F23" s="22"/>
      <c r="G23" s="17"/>
    </row>
    <row r="24" spans="1:7" x14ac:dyDescent="0.25">
      <c r="A24" s="24" t="s">
        <v>40</v>
      </c>
      <c r="B24" s="9"/>
      <c r="C24" s="11" t="s">
        <v>41</v>
      </c>
      <c r="D24" s="9"/>
      <c r="E24" s="29"/>
      <c r="F24" s="30"/>
      <c r="G24" s="28"/>
    </row>
    <row r="25" spans="1:7" x14ac:dyDescent="0.25">
      <c r="A25" s="12">
        <v>4</v>
      </c>
      <c r="B25" s="13"/>
      <c r="C25" s="14" t="s">
        <v>42</v>
      </c>
      <c r="D25" s="13"/>
      <c r="E25" s="15"/>
      <c r="F25" s="16"/>
      <c r="G25" s="17"/>
    </row>
    <row r="26" spans="1:7" ht="30" x14ac:dyDescent="0.25">
      <c r="A26" s="18" t="s">
        <v>43</v>
      </c>
      <c r="B26" s="19" t="s">
        <v>44</v>
      </c>
      <c r="C26" s="20" t="s">
        <v>45</v>
      </c>
      <c r="D26" s="19" t="s">
        <v>46</v>
      </c>
      <c r="E26" s="21">
        <v>4</v>
      </c>
      <c r="F26" s="22">
        <v>65.81</v>
      </c>
      <c r="G26" s="17">
        <f>E26*F26</f>
        <v>263.24</v>
      </c>
    </row>
    <row r="27" spans="1:7" ht="45" x14ac:dyDescent="0.25">
      <c r="A27" s="18" t="s">
        <v>47</v>
      </c>
      <c r="B27" s="19" t="s">
        <v>48</v>
      </c>
      <c r="C27" s="20" t="s">
        <v>49</v>
      </c>
      <c r="D27" s="19" t="s">
        <v>50</v>
      </c>
      <c r="E27" s="21">
        <v>3</v>
      </c>
      <c r="F27" s="22">
        <v>14.74</v>
      </c>
      <c r="G27" s="17">
        <f>E27*F27</f>
        <v>44.22</v>
      </c>
    </row>
    <row r="28" spans="1:7" ht="45" x14ac:dyDescent="0.25">
      <c r="A28" s="18" t="s">
        <v>51</v>
      </c>
      <c r="B28" s="31" t="s">
        <v>52</v>
      </c>
      <c r="C28" s="32" t="s">
        <v>53</v>
      </c>
      <c r="D28" s="19" t="s">
        <v>50</v>
      </c>
      <c r="E28" s="21">
        <v>5</v>
      </c>
      <c r="F28" s="22">
        <v>12.72</v>
      </c>
      <c r="G28" s="17">
        <f>E28*F28</f>
        <v>63.6</v>
      </c>
    </row>
    <row r="29" spans="1:7" x14ac:dyDescent="0.25">
      <c r="A29" s="18"/>
      <c r="B29" s="19"/>
      <c r="C29" s="20"/>
      <c r="D29" s="19"/>
      <c r="E29" s="21"/>
      <c r="F29" s="22"/>
      <c r="G29" s="17"/>
    </row>
    <row r="30" spans="1:7" x14ac:dyDescent="0.25">
      <c r="A30" s="12">
        <v>5</v>
      </c>
      <c r="B30" s="19"/>
      <c r="C30" s="14" t="s">
        <v>54</v>
      </c>
      <c r="D30" s="19"/>
      <c r="E30" s="21"/>
      <c r="F30" s="22"/>
      <c r="G30" s="17"/>
    </row>
    <row r="31" spans="1:7" ht="30" x14ac:dyDescent="0.25">
      <c r="A31" s="18" t="s">
        <v>55</v>
      </c>
      <c r="B31" s="19" t="s">
        <v>56</v>
      </c>
      <c r="C31" s="20" t="s">
        <v>57</v>
      </c>
      <c r="D31" s="19" t="s">
        <v>46</v>
      </c>
      <c r="E31" s="21">
        <v>11</v>
      </c>
      <c r="F31" s="22">
        <v>72.94</v>
      </c>
      <c r="G31" s="17">
        <f>E31*F31</f>
        <v>802.33999999999992</v>
      </c>
    </row>
    <row r="32" spans="1:7" x14ac:dyDescent="0.25">
      <c r="A32" s="18"/>
      <c r="B32" s="19"/>
      <c r="C32" s="20"/>
      <c r="D32" s="19"/>
      <c r="E32" s="21"/>
      <c r="F32" s="22"/>
      <c r="G32" s="17"/>
    </row>
    <row r="33" spans="1:7" x14ac:dyDescent="0.25">
      <c r="A33" s="12">
        <v>6</v>
      </c>
      <c r="B33" s="19"/>
      <c r="C33" s="14" t="s">
        <v>58</v>
      </c>
      <c r="D33" s="19"/>
      <c r="E33" s="21"/>
      <c r="F33" s="22"/>
      <c r="G33" s="17"/>
    </row>
    <row r="34" spans="1:7" ht="30" x14ac:dyDescent="0.25">
      <c r="A34" s="18" t="s">
        <v>59</v>
      </c>
      <c r="B34" s="19" t="s">
        <v>60</v>
      </c>
      <c r="C34" s="20" t="s">
        <v>61</v>
      </c>
      <c r="D34" s="19" t="s">
        <v>50</v>
      </c>
      <c r="E34" s="21">
        <v>12</v>
      </c>
      <c r="F34" s="22">
        <v>86.2</v>
      </c>
      <c r="G34" s="17">
        <f>E34*F34</f>
        <v>1034.4000000000001</v>
      </c>
    </row>
    <row r="35" spans="1:7" x14ac:dyDescent="0.25">
      <c r="A35" s="18"/>
      <c r="B35" s="19"/>
      <c r="C35" s="20"/>
      <c r="D35" s="19"/>
      <c r="E35" s="21"/>
      <c r="F35" s="22"/>
      <c r="G35" s="17"/>
    </row>
    <row r="36" spans="1:7" x14ac:dyDescent="0.25">
      <c r="A36" s="12">
        <v>7</v>
      </c>
      <c r="B36" s="19"/>
      <c r="C36" s="14" t="s">
        <v>62</v>
      </c>
      <c r="D36" s="19"/>
      <c r="E36" s="21"/>
      <c r="F36" s="22"/>
      <c r="G36" s="17"/>
    </row>
    <row r="37" spans="1:7" ht="30" x14ac:dyDescent="0.25">
      <c r="A37" s="18" t="s">
        <v>63</v>
      </c>
      <c r="B37" s="19" t="s">
        <v>64</v>
      </c>
      <c r="C37" s="20" t="s">
        <v>65</v>
      </c>
      <c r="D37" s="19" t="s">
        <v>28</v>
      </c>
      <c r="E37" s="21">
        <v>15</v>
      </c>
      <c r="F37" s="22">
        <v>24.31</v>
      </c>
      <c r="G37" s="17">
        <f>E37*F37</f>
        <v>364.65</v>
      </c>
    </row>
    <row r="38" spans="1:7" x14ac:dyDescent="0.25">
      <c r="A38" s="18"/>
      <c r="B38" s="19"/>
      <c r="C38" s="20"/>
      <c r="D38" s="19"/>
      <c r="E38" s="21"/>
      <c r="F38" s="22"/>
      <c r="G38" s="17"/>
    </row>
    <row r="39" spans="1:7" x14ac:dyDescent="0.25">
      <c r="A39" s="12">
        <v>8</v>
      </c>
      <c r="B39" s="19"/>
      <c r="C39" s="14" t="s">
        <v>66</v>
      </c>
      <c r="D39" s="19"/>
      <c r="E39" s="21"/>
      <c r="F39" s="22"/>
      <c r="G39" s="17"/>
    </row>
    <row r="40" spans="1:7" ht="30" x14ac:dyDescent="0.25">
      <c r="A40" s="18" t="s">
        <v>67</v>
      </c>
      <c r="B40" s="19" t="s">
        <v>68</v>
      </c>
      <c r="C40" s="20" t="s">
        <v>69</v>
      </c>
      <c r="D40" s="19" t="s">
        <v>50</v>
      </c>
      <c r="E40" s="21">
        <v>4</v>
      </c>
      <c r="F40" s="22">
        <v>59.63</v>
      </c>
      <c r="G40" s="17">
        <f>E40*F40</f>
        <v>238.52</v>
      </c>
    </row>
    <row r="41" spans="1:7" x14ac:dyDescent="0.25">
      <c r="A41" s="18"/>
      <c r="B41" s="19"/>
      <c r="C41" s="20"/>
      <c r="D41" s="19"/>
      <c r="E41" s="21"/>
      <c r="F41" s="22"/>
      <c r="G41" s="17"/>
    </row>
    <row r="42" spans="1:7" x14ac:dyDescent="0.25">
      <c r="A42" s="12">
        <v>9</v>
      </c>
      <c r="B42" s="19"/>
      <c r="C42" s="14" t="s">
        <v>70</v>
      </c>
      <c r="D42" s="19"/>
      <c r="E42" s="21"/>
      <c r="F42" s="22"/>
      <c r="G42" s="17"/>
    </row>
    <row r="43" spans="1:7" ht="30" x14ac:dyDescent="0.25">
      <c r="A43" s="18" t="s">
        <v>71</v>
      </c>
      <c r="B43" s="19" t="s">
        <v>72</v>
      </c>
      <c r="C43" s="20" t="s">
        <v>73</v>
      </c>
      <c r="D43" s="19" t="s">
        <v>74</v>
      </c>
      <c r="E43" s="21">
        <v>150</v>
      </c>
      <c r="F43" s="22">
        <v>12.81</v>
      </c>
      <c r="G43" s="17">
        <f>E43*F43</f>
        <v>1921.5</v>
      </c>
    </row>
    <row r="44" spans="1:7" x14ac:dyDescent="0.25">
      <c r="A44" s="18"/>
      <c r="B44" s="19"/>
      <c r="C44" s="20"/>
      <c r="D44" s="19"/>
      <c r="E44" s="21"/>
      <c r="F44" s="22"/>
      <c r="G44" s="17"/>
    </row>
    <row r="45" spans="1:7" x14ac:dyDescent="0.25">
      <c r="A45" s="12">
        <v>10</v>
      </c>
      <c r="B45" s="19"/>
      <c r="C45" s="14" t="s">
        <v>75</v>
      </c>
      <c r="D45" s="19"/>
      <c r="E45" s="21"/>
      <c r="F45" s="22"/>
      <c r="G45" s="17"/>
    </row>
    <row r="46" spans="1:7" ht="60" x14ac:dyDescent="0.25">
      <c r="A46" s="18" t="s">
        <v>76</v>
      </c>
      <c r="B46" s="19" t="s">
        <v>77</v>
      </c>
      <c r="C46" s="20" t="s">
        <v>78</v>
      </c>
      <c r="D46" s="19" t="s">
        <v>46</v>
      </c>
      <c r="E46" s="21">
        <v>1.2</v>
      </c>
      <c r="F46" s="22">
        <v>570.46</v>
      </c>
      <c r="G46" s="17">
        <f>E46*F46</f>
        <v>684.55200000000002</v>
      </c>
    </row>
    <row r="47" spans="1:7" x14ac:dyDescent="0.25">
      <c r="A47" s="18"/>
      <c r="B47" s="19"/>
      <c r="C47" s="20"/>
      <c r="D47" s="19"/>
      <c r="E47" s="21"/>
      <c r="F47" s="22"/>
      <c r="G47" s="17"/>
    </row>
    <row r="48" spans="1:7" ht="28.5" x14ac:dyDescent="0.25">
      <c r="A48" s="12">
        <v>11</v>
      </c>
      <c r="B48" s="19"/>
      <c r="C48" s="14" t="s">
        <v>79</v>
      </c>
      <c r="D48" s="19"/>
      <c r="E48" s="21"/>
      <c r="F48" s="22"/>
      <c r="G48" s="17"/>
    </row>
    <row r="49" spans="1:7" ht="60" x14ac:dyDescent="0.25">
      <c r="A49" s="18" t="s">
        <v>80</v>
      </c>
      <c r="B49" s="19" t="s">
        <v>81</v>
      </c>
      <c r="C49" s="20" t="s">
        <v>82</v>
      </c>
      <c r="D49" s="19" t="s">
        <v>50</v>
      </c>
      <c r="E49" s="21">
        <v>10</v>
      </c>
      <c r="F49" s="22">
        <v>126.04</v>
      </c>
      <c r="G49" s="17">
        <f>E49*F49</f>
        <v>1260.4000000000001</v>
      </c>
    </row>
    <row r="50" spans="1:7" ht="60" x14ac:dyDescent="0.25">
      <c r="A50" s="18" t="s">
        <v>83</v>
      </c>
      <c r="B50" s="19" t="s">
        <v>84</v>
      </c>
      <c r="C50" s="20" t="s">
        <v>85</v>
      </c>
      <c r="D50" s="19" t="s">
        <v>46</v>
      </c>
      <c r="E50" s="21">
        <v>0.15</v>
      </c>
      <c r="F50" s="22">
        <v>2820.08</v>
      </c>
      <c r="G50" s="17">
        <f>E50*F50</f>
        <v>423.012</v>
      </c>
    </row>
    <row r="51" spans="1:7" ht="30" x14ac:dyDescent="0.25">
      <c r="A51" s="18" t="s">
        <v>86</v>
      </c>
      <c r="B51" s="19" t="s">
        <v>87</v>
      </c>
      <c r="C51" s="20" t="s">
        <v>88</v>
      </c>
      <c r="D51" s="19" t="s">
        <v>50</v>
      </c>
      <c r="E51" s="21">
        <v>12</v>
      </c>
      <c r="F51" s="22">
        <v>45.36</v>
      </c>
      <c r="G51" s="17">
        <f>E51*F51</f>
        <v>544.31999999999994</v>
      </c>
    </row>
    <row r="52" spans="1:7" x14ac:dyDescent="0.25">
      <c r="A52" s="18"/>
      <c r="B52" s="19"/>
      <c r="C52" s="20"/>
      <c r="D52" s="19"/>
      <c r="E52" s="21"/>
      <c r="F52" s="22"/>
      <c r="G52" s="17"/>
    </row>
    <row r="53" spans="1:7" x14ac:dyDescent="0.25">
      <c r="A53" s="12">
        <v>12</v>
      </c>
      <c r="B53" s="19"/>
      <c r="C53" s="14" t="s">
        <v>89</v>
      </c>
      <c r="D53" s="19"/>
      <c r="E53" s="21"/>
      <c r="F53" s="22"/>
      <c r="G53" s="17"/>
    </row>
    <row r="54" spans="1:7" ht="45" x14ac:dyDescent="0.25">
      <c r="A54" s="18" t="s">
        <v>90</v>
      </c>
      <c r="B54" s="19" t="s">
        <v>91</v>
      </c>
      <c r="C54" s="20" t="s">
        <v>92</v>
      </c>
      <c r="D54" s="19" t="s">
        <v>28</v>
      </c>
      <c r="E54" s="21">
        <v>6</v>
      </c>
      <c r="F54" s="22">
        <v>51.24</v>
      </c>
      <c r="G54" s="17">
        <f>E54*F54</f>
        <v>307.44</v>
      </c>
    </row>
    <row r="55" spans="1:7" x14ac:dyDescent="0.25">
      <c r="A55" s="18"/>
      <c r="B55" s="19"/>
      <c r="C55" s="20"/>
      <c r="D55" s="19"/>
      <c r="E55" s="21"/>
      <c r="F55" s="22"/>
      <c r="G55" s="17"/>
    </row>
    <row r="56" spans="1:7" x14ac:dyDescent="0.25">
      <c r="A56" s="12">
        <v>13</v>
      </c>
      <c r="B56" s="19"/>
      <c r="C56" s="14" t="s">
        <v>93</v>
      </c>
      <c r="D56" s="19"/>
      <c r="E56" s="21"/>
      <c r="F56" s="22"/>
      <c r="G56" s="17"/>
    </row>
    <row r="57" spans="1:7" ht="30" x14ac:dyDescent="0.25">
      <c r="A57" s="18" t="s">
        <v>94</v>
      </c>
      <c r="B57" s="19" t="s">
        <v>95</v>
      </c>
      <c r="C57" s="20" t="s">
        <v>96</v>
      </c>
      <c r="D57" s="19" t="s">
        <v>46</v>
      </c>
      <c r="E57" s="21">
        <v>11</v>
      </c>
      <c r="F57" s="22">
        <v>41.94</v>
      </c>
      <c r="G57" s="17">
        <f>E57*F57</f>
        <v>461.34</v>
      </c>
    </row>
    <row r="58" spans="1:7" x14ac:dyDescent="0.25">
      <c r="A58" s="18"/>
      <c r="B58" s="19"/>
      <c r="C58" s="20"/>
      <c r="D58" s="19"/>
      <c r="E58" s="21"/>
      <c r="F58" s="22"/>
      <c r="G58" s="17"/>
    </row>
    <row r="59" spans="1:7" x14ac:dyDescent="0.25">
      <c r="A59" s="12">
        <v>14</v>
      </c>
      <c r="B59" s="19"/>
      <c r="C59" s="14" t="s">
        <v>97</v>
      </c>
      <c r="D59" s="19"/>
      <c r="E59" s="21"/>
      <c r="F59" s="22"/>
      <c r="G59" s="17"/>
    </row>
    <row r="60" spans="1:7" ht="45" x14ac:dyDescent="0.25">
      <c r="A60" s="18" t="s">
        <v>98</v>
      </c>
      <c r="B60" s="19" t="s">
        <v>99</v>
      </c>
      <c r="C60" s="20" t="s">
        <v>100</v>
      </c>
      <c r="D60" s="19" t="s">
        <v>23</v>
      </c>
      <c r="E60" s="21">
        <v>2</v>
      </c>
      <c r="F60" s="22">
        <v>100</v>
      </c>
      <c r="G60" s="17">
        <f>E60*F60</f>
        <v>200</v>
      </c>
    </row>
    <row r="61" spans="1:7" x14ac:dyDescent="0.25">
      <c r="A61" s="18"/>
      <c r="B61" s="19"/>
      <c r="C61" s="20"/>
      <c r="D61" s="19"/>
      <c r="E61" s="21"/>
      <c r="F61" s="22"/>
      <c r="G61" s="17"/>
    </row>
    <row r="62" spans="1:7" x14ac:dyDescent="0.25">
      <c r="A62" s="12">
        <v>15</v>
      </c>
      <c r="B62" s="19"/>
      <c r="C62" s="14" t="s">
        <v>101</v>
      </c>
      <c r="D62" s="19"/>
      <c r="E62" s="21"/>
      <c r="F62" s="22"/>
      <c r="G62" s="17"/>
    </row>
    <row r="63" spans="1:7" ht="60" x14ac:dyDescent="0.25">
      <c r="A63" s="18" t="s">
        <v>102</v>
      </c>
      <c r="B63" s="19" t="s">
        <v>99</v>
      </c>
      <c r="C63" s="20" t="s">
        <v>103</v>
      </c>
      <c r="D63" s="19" t="s">
        <v>50</v>
      </c>
      <c r="E63" s="21">
        <v>5</v>
      </c>
      <c r="F63" s="22">
        <v>24.33</v>
      </c>
      <c r="G63" s="17">
        <f>E63*F63</f>
        <v>121.64999999999999</v>
      </c>
    </row>
    <row r="64" spans="1:7" x14ac:dyDescent="0.25">
      <c r="A64" s="18"/>
      <c r="B64" s="19"/>
      <c r="C64" s="20"/>
      <c r="D64" s="19"/>
      <c r="E64" s="21"/>
      <c r="F64" s="22"/>
      <c r="G64" s="17"/>
    </row>
    <row r="65" spans="1:7" x14ac:dyDescent="0.25">
      <c r="A65" s="12">
        <v>16</v>
      </c>
      <c r="B65" s="19"/>
      <c r="C65" s="14" t="s">
        <v>104</v>
      </c>
      <c r="D65" s="19"/>
      <c r="E65" s="21"/>
      <c r="F65" s="22"/>
      <c r="G65" s="17"/>
    </row>
    <row r="66" spans="1:7" ht="30" x14ac:dyDescent="0.25">
      <c r="A66" s="18" t="s">
        <v>105</v>
      </c>
      <c r="B66" s="19" t="s">
        <v>99</v>
      </c>
      <c r="C66" s="20" t="s">
        <v>106</v>
      </c>
      <c r="D66" s="19" t="s">
        <v>46</v>
      </c>
      <c r="E66" s="21">
        <v>10</v>
      </c>
      <c r="F66" s="22">
        <v>10</v>
      </c>
      <c r="G66" s="17">
        <f>E66*F66</f>
        <v>100</v>
      </c>
    </row>
    <row r="67" spans="1:7" ht="30" x14ac:dyDescent="0.25">
      <c r="A67" s="18" t="s">
        <v>107</v>
      </c>
      <c r="B67" s="19" t="s">
        <v>108</v>
      </c>
      <c r="C67" s="20" t="s">
        <v>109</v>
      </c>
      <c r="D67" s="19" t="s">
        <v>46</v>
      </c>
      <c r="E67" s="21">
        <v>10</v>
      </c>
      <c r="F67" s="22">
        <v>48</v>
      </c>
      <c r="G67" s="17">
        <f>E67*F67</f>
        <v>480</v>
      </c>
    </row>
    <row r="68" spans="1:7" x14ac:dyDescent="0.25">
      <c r="A68" s="18"/>
      <c r="B68" s="19"/>
      <c r="C68" s="20"/>
      <c r="D68" s="19"/>
      <c r="E68" s="21"/>
      <c r="F68" s="22"/>
      <c r="G68" s="17"/>
    </row>
    <row r="69" spans="1:7" x14ac:dyDescent="0.25">
      <c r="A69" s="12"/>
      <c r="B69" s="13"/>
      <c r="C69" s="14"/>
      <c r="D69" s="13"/>
      <c r="E69" s="15"/>
      <c r="F69" s="16"/>
      <c r="G69" s="17"/>
    </row>
    <row r="70" spans="1:7" ht="28.5" x14ac:dyDescent="0.25">
      <c r="A70" s="24" t="s">
        <v>110</v>
      </c>
      <c r="B70" s="9"/>
      <c r="C70" s="11" t="s">
        <v>111</v>
      </c>
      <c r="D70" s="9"/>
      <c r="E70" s="29"/>
      <c r="F70" s="30"/>
      <c r="G70" s="28"/>
    </row>
    <row r="71" spans="1:7" x14ac:dyDescent="0.25">
      <c r="A71" s="12">
        <v>17</v>
      </c>
      <c r="B71" s="33"/>
      <c r="C71" s="14" t="s">
        <v>112</v>
      </c>
      <c r="D71" s="13"/>
      <c r="E71" s="15"/>
      <c r="F71" s="16"/>
      <c r="G71" s="17"/>
    </row>
    <row r="72" spans="1:7" ht="60" x14ac:dyDescent="0.25">
      <c r="A72" s="18" t="s">
        <v>113</v>
      </c>
      <c r="B72" s="19" t="s">
        <v>114</v>
      </c>
      <c r="C72" s="20" t="s">
        <v>115</v>
      </c>
      <c r="D72" s="19" t="s">
        <v>116</v>
      </c>
      <c r="E72" s="21">
        <v>420</v>
      </c>
      <c r="F72" s="22">
        <v>6.66</v>
      </c>
      <c r="G72" s="17">
        <f t="shared" ref="G72:G95" si="0">E72*F72</f>
        <v>2797.2000000000003</v>
      </c>
    </row>
    <row r="73" spans="1:7" ht="60" x14ac:dyDescent="0.25">
      <c r="A73" s="18" t="s">
        <v>117</v>
      </c>
      <c r="B73" s="19" t="s">
        <v>118</v>
      </c>
      <c r="C73" s="20" t="s">
        <v>119</v>
      </c>
      <c r="D73" s="19" t="s">
        <v>50</v>
      </c>
      <c r="E73" s="21">
        <v>140</v>
      </c>
      <c r="F73" s="22">
        <v>11.85</v>
      </c>
      <c r="G73" s="17">
        <f t="shared" si="0"/>
        <v>1659</v>
      </c>
    </row>
    <row r="74" spans="1:7" ht="30" x14ac:dyDescent="0.25">
      <c r="A74" s="18" t="s">
        <v>120</v>
      </c>
      <c r="B74" s="19" t="s">
        <v>121</v>
      </c>
      <c r="C74" s="20" t="s">
        <v>122</v>
      </c>
      <c r="D74" s="19" t="s">
        <v>50</v>
      </c>
      <c r="E74" s="21">
        <v>140</v>
      </c>
      <c r="F74" s="22">
        <v>5.1100000000000003</v>
      </c>
      <c r="G74" s="17">
        <f t="shared" si="0"/>
        <v>715.40000000000009</v>
      </c>
    </row>
    <row r="75" spans="1:7" x14ac:dyDescent="0.25">
      <c r="A75" s="12"/>
      <c r="B75" s="33"/>
      <c r="C75" s="14"/>
      <c r="D75" s="13"/>
      <c r="E75" s="15"/>
      <c r="F75" s="16"/>
      <c r="G75" s="17"/>
    </row>
    <row r="76" spans="1:7" x14ac:dyDescent="0.25">
      <c r="A76" s="12">
        <v>18</v>
      </c>
      <c r="B76" s="33"/>
      <c r="C76" s="14" t="s">
        <v>42</v>
      </c>
      <c r="D76" s="13"/>
      <c r="E76" s="15"/>
      <c r="F76" s="16"/>
      <c r="G76" s="17"/>
    </row>
    <row r="77" spans="1:7" ht="30" x14ac:dyDescent="0.25">
      <c r="A77" s="18" t="s">
        <v>123</v>
      </c>
      <c r="B77" s="19" t="s">
        <v>124</v>
      </c>
      <c r="C77" s="20" t="s">
        <v>125</v>
      </c>
      <c r="D77" s="19" t="s">
        <v>50</v>
      </c>
      <c r="E77" s="21">
        <v>142.5</v>
      </c>
      <c r="F77" s="22">
        <v>14.74</v>
      </c>
      <c r="G77" s="17">
        <f t="shared" si="0"/>
        <v>2100.4499999999998</v>
      </c>
    </row>
    <row r="78" spans="1:7" ht="30" x14ac:dyDescent="0.25">
      <c r="A78" s="18" t="s">
        <v>126</v>
      </c>
      <c r="B78" s="19" t="s">
        <v>127</v>
      </c>
      <c r="C78" s="20" t="s">
        <v>128</v>
      </c>
      <c r="D78" s="19" t="s">
        <v>50</v>
      </c>
      <c r="E78" s="21">
        <v>142.5</v>
      </c>
      <c r="F78" s="22">
        <v>12.9</v>
      </c>
      <c r="G78" s="17">
        <f t="shared" si="0"/>
        <v>1838.25</v>
      </c>
    </row>
    <row r="79" spans="1:7" x14ac:dyDescent="0.25">
      <c r="A79" s="18"/>
      <c r="B79" s="19"/>
      <c r="C79" s="20"/>
      <c r="D79" s="19"/>
      <c r="E79" s="21"/>
      <c r="F79" s="22"/>
      <c r="G79" s="17"/>
    </row>
    <row r="80" spans="1:7" x14ac:dyDescent="0.25">
      <c r="A80" s="12">
        <v>19</v>
      </c>
      <c r="B80" s="19"/>
      <c r="C80" s="14" t="s">
        <v>129</v>
      </c>
      <c r="D80" s="19"/>
      <c r="E80" s="21"/>
      <c r="F80" s="22"/>
      <c r="G80" s="17"/>
    </row>
    <row r="81" spans="1:7" ht="45" x14ac:dyDescent="0.25">
      <c r="A81" s="18" t="s">
        <v>130</v>
      </c>
      <c r="B81" s="19" t="s">
        <v>131</v>
      </c>
      <c r="C81" s="20" t="s">
        <v>132</v>
      </c>
      <c r="D81" s="19" t="s">
        <v>50</v>
      </c>
      <c r="E81" s="21">
        <v>142.5</v>
      </c>
      <c r="F81" s="22">
        <v>11.97</v>
      </c>
      <c r="G81" s="17">
        <f t="shared" si="0"/>
        <v>1705.7250000000001</v>
      </c>
    </row>
    <row r="82" spans="1:7" ht="30" x14ac:dyDescent="0.25">
      <c r="A82" s="18" t="s">
        <v>133</v>
      </c>
      <c r="B82" s="19" t="s">
        <v>134</v>
      </c>
      <c r="C82" s="20" t="s">
        <v>135</v>
      </c>
      <c r="D82" s="19" t="s">
        <v>50</v>
      </c>
      <c r="E82" s="21">
        <v>142.5</v>
      </c>
      <c r="F82" s="22">
        <v>28.42</v>
      </c>
      <c r="G82" s="17">
        <f t="shared" si="0"/>
        <v>4049.8500000000004</v>
      </c>
    </row>
    <row r="83" spans="1:7" x14ac:dyDescent="0.25">
      <c r="A83" s="18"/>
      <c r="B83" s="19"/>
      <c r="C83" s="20"/>
      <c r="D83" s="19"/>
      <c r="E83" s="21"/>
      <c r="F83" s="22"/>
      <c r="G83" s="17"/>
    </row>
    <row r="84" spans="1:7" x14ac:dyDescent="0.25">
      <c r="A84" s="12">
        <v>20</v>
      </c>
      <c r="B84" s="19"/>
      <c r="C84" s="14" t="s">
        <v>136</v>
      </c>
      <c r="D84" s="19"/>
      <c r="E84" s="21"/>
      <c r="F84" s="22"/>
      <c r="G84" s="17"/>
    </row>
    <row r="85" spans="1:7" ht="30" x14ac:dyDescent="0.25">
      <c r="A85" s="18" t="s">
        <v>137</v>
      </c>
      <c r="B85" s="19" t="s">
        <v>138</v>
      </c>
      <c r="C85" s="20" t="s">
        <v>139</v>
      </c>
      <c r="D85" s="19" t="s">
        <v>50</v>
      </c>
      <c r="E85" s="21">
        <v>142.5</v>
      </c>
      <c r="F85" s="22">
        <v>2.46</v>
      </c>
      <c r="G85" s="17">
        <f t="shared" si="0"/>
        <v>350.55</v>
      </c>
    </row>
    <row r="86" spans="1:7" x14ac:dyDescent="0.25">
      <c r="A86" s="18"/>
      <c r="B86" s="19"/>
      <c r="C86" s="20"/>
      <c r="D86" s="19"/>
      <c r="E86" s="21"/>
      <c r="F86" s="22"/>
      <c r="G86" s="17"/>
    </row>
    <row r="87" spans="1:7" x14ac:dyDescent="0.25">
      <c r="A87" s="12">
        <v>21</v>
      </c>
      <c r="B87" s="19"/>
      <c r="C87" s="14" t="s">
        <v>140</v>
      </c>
      <c r="D87" s="19"/>
      <c r="E87" s="21"/>
      <c r="F87" s="22"/>
      <c r="G87" s="17"/>
    </row>
    <row r="88" spans="1:7" ht="45" x14ac:dyDescent="0.25">
      <c r="A88" s="18" t="s">
        <v>141</v>
      </c>
      <c r="B88" s="19" t="s">
        <v>142</v>
      </c>
      <c r="C88" s="20" t="s">
        <v>143</v>
      </c>
      <c r="D88" s="19" t="s">
        <v>50</v>
      </c>
      <c r="E88" s="21">
        <v>142.5</v>
      </c>
      <c r="F88" s="22">
        <v>5.27</v>
      </c>
      <c r="G88" s="17">
        <f t="shared" si="0"/>
        <v>750.97499999999991</v>
      </c>
    </row>
    <row r="89" spans="1:7" x14ac:dyDescent="0.25">
      <c r="A89" s="18"/>
      <c r="B89" s="19"/>
      <c r="C89" s="20"/>
      <c r="D89" s="19"/>
      <c r="E89" s="21"/>
      <c r="F89" s="22"/>
      <c r="G89" s="17"/>
    </row>
    <row r="90" spans="1:7" x14ac:dyDescent="0.25">
      <c r="A90" s="12">
        <v>22</v>
      </c>
      <c r="B90" s="19"/>
      <c r="C90" s="14" t="s">
        <v>144</v>
      </c>
      <c r="D90" s="19"/>
      <c r="E90" s="21"/>
      <c r="F90" s="22"/>
      <c r="G90" s="17"/>
    </row>
    <row r="91" spans="1:7" ht="45" x14ac:dyDescent="0.25">
      <c r="A91" s="18" t="s">
        <v>145</v>
      </c>
      <c r="B91" s="19" t="s">
        <v>146</v>
      </c>
      <c r="C91" s="20" t="s">
        <v>147</v>
      </c>
      <c r="D91" s="19" t="s">
        <v>50</v>
      </c>
      <c r="E91" s="21">
        <v>142.5</v>
      </c>
      <c r="F91" s="22">
        <v>17.11</v>
      </c>
      <c r="G91" s="17">
        <f t="shared" si="0"/>
        <v>2438.1749999999997</v>
      </c>
    </row>
    <row r="92" spans="1:7" x14ac:dyDescent="0.25">
      <c r="A92" s="18"/>
      <c r="B92" s="19"/>
      <c r="C92" s="20"/>
      <c r="D92" s="19"/>
      <c r="E92" s="21"/>
      <c r="F92" s="22"/>
      <c r="G92" s="17"/>
    </row>
    <row r="93" spans="1:7" x14ac:dyDescent="0.25">
      <c r="A93" s="34">
        <v>23</v>
      </c>
      <c r="B93" s="35"/>
      <c r="C93" s="36" t="s">
        <v>148</v>
      </c>
      <c r="D93" s="35"/>
      <c r="E93" s="37"/>
      <c r="F93" s="38"/>
      <c r="G93" s="17"/>
    </row>
    <row r="94" spans="1:7" ht="45" x14ac:dyDescent="0.25">
      <c r="A94" s="39" t="s">
        <v>149</v>
      </c>
      <c r="B94" s="31" t="s">
        <v>150</v>
      </c>
      <c r="C94" s="32" t="s">
        <v>151</v>
      </c>
      <c r="D94" s="31" t="s">
        <v>46</v>
      </c>
      <c r="E94" s="40">
        <v>5</v>
      </c>
      <c r="F94" s="41">
        <v>19.170000000000002</v>
      </c>
      <c r="G94" s="17">
        <f t="shared" si="0"/>
        <v>95.850000000000009</v>
      </c>
    </row>
    <row r="95" spans="1:7" ht="30" x14ac:dyDescent="0.25">
      <c r="A95" s="39" t="s">
        <v>152</v>
      </c>
      <c r="B95" s="19" t="s">
        <v>108</v>
      </c>
      <c r="C95" s="20" t="s">
        <v>109</v>
      </c>
      <c r="D95" s="19" t="s">
        <v>46</v>
      </c>
      <c r="E95" s="21">
        <v>5</v>
      </c>
      <c r="F95" s="22">
        <v>48.06</v>
      </c>
      <c r="G95" s="17">
        <f t="shared" si="0"/>
        <v>240.3</v>
      </c>
    </row>
    <row r="96" spans="1:7" x14ac:dyDescent="0.25">
      <c r="A96" s="18"/>
      <c r="B96" s="19"/>
      <c r="C96" s="20"/>
      <c r="D96" s="19"/>
      <c r="E96" s="21"/>
      <c r="F96" s="22"/>
      <c r="G96" s="17"/>
    </row>
    <row r="97" spans="1:7" x14ac:dyDescent="0.25">
      <c r="A97" s="39"/>
      <c r="B97" s="31"/>
      <c r="C97" s="32"/>
      <c r="D97" s="31"/>
      <c r="E97" s="40"/>
      <c r="F97" s="41"/>
      <c r="G97" s="41"/>
    </row>
    <row r="98" spans="1:7" x14ac:dyDescent="0.25">
      <c r="A98" s="34"/>
      <c r="B98" s="35"/>
      <c r="C98" s="32" t="s">
        <v>153</v>
      </c>
      <c r="D98" s="35"/>
      <c r="E98" s="37"/>
      <c r="F98" s="38"/>
      <c r="G98" s="41">
        <f>SUM(G12:G95)</f>
        <v>55185.494500000001</v>
      </c>
    </row>
    <row r="99" spans="1:7" ht="29.25" x14ac:dyDescent="0.25">
      <c r="A99" s="34">
        <v>24</v>
      </c>
      <c r="B99" s="35"/>
      <c r="C99" s="36" t="s">
        <v>154</v>
      </c>
      <c r="D99" s="35"/>
      <c r="E99" s="37"/>
      <c r="F99" s="38"/>
      <c r="G99" s="41">
        <f>G98*0.2938+0.01</f>
        <v>16213.5082841</v>
      </c>
    </row>
    <row r="100" spans="1:7" x14ac:dyDescent="0.25">
      <c r="A100" s="6"/>
      <c r="B100" s="7"/>
      <c r="C100" s="42" t="s">
        <v>155</v>
      </c>
      <c r="D100" s="43"/>
      <c r="E100" s="44"/>
      <c r="F100" s="45"/>
      <c r="G100" s="46">
        <f>G98+G99</f>
        <v>71399.002784099997</v>
      </c>
    </row>
  </sheetData>
  <mergeCells count="3">
    <mergeCell ref="C3:F3"/>
    <mergeCell ref="C5:G5"/>
    <mergeCell ref="C7:D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6"/>
  <sheetViews>
    <sheetView tabSelected="1" workbookViewId="0">
      <selection activeCell="O6" sqref="O6"/>
    </sheetView>
  </sheetViews>
  <sheetFormatPr defaultRowHeight="15" x14ac:dyDescent="0.25"/>
  <cols>
    <col min="1" max="1" width="16.28515625" customWidth="1"/>
    <col min="2" max="2" width="12.42578125" customWidth="1"/>
    <col min="3" max="3" width="43.140625" customWidth="1"/>
    <col min="4" max="4" width="11.42578125" customWidth="1"/>
    <col min="5" max="5" width="11.140625" customWidth="1"/>
    <col min="6" max="6" width="12.5703125" customWidth="1"/>
    <col min="7" max="7" width="17.140625" customWidth="1"/>
  </cols>
  <sheetData>
    <row r="1" spans="1:7" ht="57" customHeight="1" x14ac:dyDescent="0.25">
      <c r="B1" s="105" t="s">
        <v>183</v>
      </c>
      <c r="C1" s="105"/>
      <c r="D1" s="105"/>
      <c r="E1" s="105"/>
      <c r="F1" s="105"/>
      <c r="G1" s="105"/>
    </row>
    <row r="2" spans="1:7" ht="15.75" thickBot="1" x14ac:dyDescent="0.3">
      <c r="A2" s="99" t="s">
        <v>156</v>
      </c>
      <c r="B2" s="100"/>
      <c r="C2" s="100"/>
      <c r="D2" s="100"/>
      <c r="E2" s="100"/>
      <c r="F2" s="100"/>
      <c r="G2" s="101"/>
    </row>
    <row r="3" spans="1:7" ht="30" x14ac:dyDescent="0.25">
      <c r="A3" s="48" t="s">
        <v>3</v>
      </c>
      <c r="B3" s="48" t="s">
        <v>4</v>
      </c>
      <c r="C3" s="49" t="s">
        <v>157</v>
      </c>
      <c r="D3" s="48" t="s">
        <v>6</v>
      </c>
      <c r="E3" s="50" t="s">
        <v>7</v>
      </c>
      <c r="F3" s="51" t="s">
        <v>158</v>
      </c>
      <c r="G3" s="52" t="s">
        <v>159</v>
      </c>
    </row>
    <row r="4" spans="1:7" ht="19.5" customHeight="1" x14ac:dyDescent="0.25">
      <c r="A4" s="53" t="s">
        <v>10</v>
      </c>
      <c r="B4" s="54"/>
      <c r="C4" s="55" t="s">
        <v>11</v>
      </c>
      <c r="D4" s="54"/>
      <c r="E4" s="54"/>
      <c r="F4" s="54"/>
      <c r="G4" s="54"/>
    </row>
    <row r="5" spans="1:7" ht="21.75" customHeight="1" x14ac:dyDescent="0.25">
      <c r="A5" s="56">
        <v>1</v>
      </c>
      <c r="B5" s="57"/>
      <c r="C5" s="58" t="s">
        <v>12</v>
      </c>
      <c r="D5" s="57"/>
      <c r="E5" s="57"/>
      <c r="F5" s="57"/>
      <c r="G5" s="57"/>
    </row>
    <row r="6" spans="1:7" ht="66.75" customHeight="1" x14ac:dyDescent="0.25">
      <c r="A6" s="59">
        <v>1.1000000000000001</v>
      </c>
      <c r="B6" s="60" t="s">
        <v>14</v>
      </c>
      <c r="C6" s="61" t="s">
        <v>15</v>
      </c>
      <c r="D6" s="60" t="s">
        <v>16</v>
      </c>
      <c r="E6" s="62">
        <v>3</v>
      </c>
      <c r="F6" s="63"/>
      <c r="G6" s="64">
        <f>SUM(E6*F6)</f>
        <v>0</v>
      </c>
    </row>
    <row r="7" spans="1:7" ht="94.5" customHeight="1" x14ac:dyDescent="0.25">
      <c r="A7" s="65">
        <v>1.2</v>
      </c>
      <c r="B7" s="66" t="s">
        <v>18</v>
      </c>
      <c r="C7" s="61" t="s">
        <v>160</v>
      </c>
      <c r="D7" s="66" t="s">
        <v>16</v>
      </c>
      <c r="E7" s="64">
        <v>3</v>
      </c>
      <c r="F7" s="67"/>
      <c r="G7" s="64">
        <f t="shared" ref="G7:G8" si="0">SUM(E7*F7)</f>
        <v>0</v>
      </c>
    </row>
    <row r="8" spans="1:7" ht="24" customHeight="1" x14ac:dyDescent="0.25">
      <c r="A8" s="59">
        <v>1.3</v>
      </c>
      <c r="B8" s="60" t="s">
        <v>21</v>
      </c>
      <c r="C8" s="61" t="s">
        <v>22</v>
      </c>
      <c r="D8" s="60" t="s">
        <v>23</v>
      </c>
      <c r="E8" s="67" t="s">
        <v>161</v>
      </c>
      <c r="F8" s="64"/>
      <c r="G8" s="64">
        <f t="shared" si="0"/>
        <v>0</v>
      </c>
    </row>
    <row r="9" spans="1:7" ht="15.75" x14ac:dyDescent="0.25">
      <c r="A9" s="68"/>
      <c r="B9" s="68"/>
      <c r="C9" s="68"/>
      <c r="D9" s="68"/>
      <c r="E9" s="69"/>
      <c r="F9" s="69"/>
      <c r="G9" s="70">
        <f>SUM(G6:G8)</f>
        <v>0</v>
      </c>
    </row>
    <row r="10" spans="1:7" ht="22.5" customHeight="1" x14ac:dyDescent="0.25">
      <c r="A10" s="71">
        <v>2</v>
      </c>
      <c r="B10" s="72"/>
      <c r="C10" s="58" t="s">
        <v>24</v>
      </c>
      <c r="D10" s="72"/>
      <c r="E10" s="73"/>
      <c r="F10" s="73"/>
      <c r="G10" s="74"/>
    </row>
    <row r="11" spans="1:7" ht="31.5" x14ac:dyDescent="0.25">
      <c r="A11" s="59">
        <v>2.1</v>
      </c>
      <c r="B11" s="60" t="s">
        <v>26</v>
      </c>
      <c r="C11" s="61" t="s">
        <v>27</v>
      </c>
      <c r="D11" s="60" t="s">
        <v>28</v>
      </c>
      <c r="E11" s="67">
        <v>50</v>
      </c>
      <c r="F11" s="67">
        <v>3.14</v>
      </c>
      <c r="G11" s="64">
        <f t="shared" ref="G11:G12" si="1">SUM(E11*F11)</f>
        <v>157</v>
      </c>
    </row>
    <row r="12" spans="1:7" ht="31.5" x14ac:dyDescent="0.25">
      <c r="A12" s="59">
        <v>2.2000000000000002</v>
      </c>
      <c r="B12" s="60" t="s">
        <v>30</v>
      </c>
      <c r="C12" s="61" t="s">
        <v>31</v>
      </c>
      <c r="D12" s="60" t="s">
        <v>28</v>
      </c>
      <c r="E12" s="67">
        <v>30</v>
      </c>
      <c r="F12" s="67">
        <v>7.47</v>
      </c>
      <c r="G12" s="64">
        <f t="shared" si="1"/>
        <v>224.1</v>
      </c>
    </row>
    <row r="13" spans="1:7" ht="15.75" x14ac:dyDescent="0.25">
      <c r="A13" s="68"/>
      <c r="B13" s="68"/>
      <c r="C13" s="68"/>
      <c r="D13" s="68"/>
      <c r="E13" s="69"/>
      <c r="F13" s="69"/>
      <c r="G13" s="69"/>
    </row>
    <row r="14" spans="1:7" ht="15.75" x14ac:dyDescent="0.25">
      <c r="A14" s="71">
        <v>3</v>
      </c>
      <c r="B14" s="72"/>
      <c r="C14" s="58" t="s">
        <v>32</v>
      </c>
      <c r="D14" s="72"/>
      <c r="E14" s="73"/>
      <c r="F14" s="73"/>
      <c r="G14" s="73"/>
    </row>
    <row r="15" spans="1:7" ht="31.5" x14ac:dyDescent="0.25">
      <c r="A15" s="59">
        <v>3.1</v>
      </c>
      <c r="B15" s="60" t="s">
        <v>34</v>
      </c>
      <c r="C15" s="61" t="s">
        <v>35</v>
      </c>
      <c r="D15" s="60" t="s">
        <v>36</v>
      </c>
      <c r="E15" s="67">
        <v>10</v>
      </c>
      <c r="F15" s="67">
        <v>64.349999999999994</v>
      </c>
      <c r="G15" s="64">
        <f t="shared" ref="G15:G16" si="2">SUM(E15*F15)</f>
        <v>643.5</v>
      </c>
    </row>
    <row r="16" spans="1:7" ht="31.5" x14ac:dyDescent="0.25">
      <c r="A16" s="59">
        <v>3.2</v>
      </c>
      <c r="B16" s="60" t="s">
        <v>38</v>
      </c>
      <c r="C16" s="61" t="s">
        <v>39</v>
      </c>
      <c r="D16" s="60" t="s">
        <v>16</v>
      </c>
      <c r="E16" s="67">
        <v>1</v>
      </c>
      <c r="F16" s="67">
        <v>6136.54</v>
      </c>
      <c r="G16" s="64">
        <f t="shared" si="2"/>
        <v>6136.54</v>
      </c>
    </row>
    <row r="17" spans="1:7" ht="15.75" x14ac:dyDescent="0.25">
      <c r="A17" s="68"/>
      <c r="B17" s="68"/>
      <c r="C17" s="68"/>
      <c r="D17" s="68"/>
      <c r="E17" s="69"/>
      <c r="F17" s="69"/>
      <c r="G17" s="69"/>
    </row>
    <row r="18" spans="1:7" ht="31.5" x14ac:dyDescent="0.25">
      <c r="A18" s="75" t="s">
        <v>40</v>
      </c>
      <c r="B18" s="72"/>
      <c r="C18" s="58" t="s">
        <v>41</v>
      </c>
      <c r="D18" s="72"/>
      <c r="E18" s="73"/>
      <c r="F18" s="73"/>
      <c r="G18" s="73"/>
    </row>
    <row r="19" spans="1:7" ht="15.75" x14ac:dyDescent="0.25">
      <c r="A19" s="71">
        <v>4</v>
      </c>
      <c r="B19" s="72"/>
      <c r="C19" s="58" t="s">
        <v>42</v>
      </c>
      <c r="D19" s="72"/>
      <c r="E19" s="73"/>
      <c r="F19" s="73"/>
      <c r="G19" s="73"/>
    </row>
    <row r="20" spans="1:7" ht="34.5" customHeight="1" x14ac:dyDescent="0.25">
      <c r="A20" s="59">
        <v>4.0999999999999996</v>
      </c>
      <c r="B20" s="60" t="s">
        <v>44</v>
      </c>
      <c r="C20" s="61" t="s">
        <v>45</v>
      </c>
      <c r="D20" s="60" t="s">
        <v>46</v>
      </c>
      <c r="E20" s="67"/>
      <c r="F20" s="67"/>
      <c r="G20" s="64">
        <f t="shared" ref="G20:G22" si="3">SUM(E20*F20)</f>
        <v>0</v>
      </c>
    </row>
    <row r="21" spans="1:7" ht="51" customHeight="1" x14ac:dyDescent="0.25">
      <c r="A21" s="65">
        <v>4.2</v>
      </c>
      <c r="B21" s="66" t="s">
        <v>48</v>
      </c>
      <c r="C21" s="61" t="s">
        <v>49</v>
      </c>
      <c r="D21" s="66" t="s">
        <v>50</v>
      </c>
      <c r="E21" s="64">
        <v>20</v>
      </c>
      <c r="F21" s="67">
        <v>14.74</v>
      </c>
      <c r="G21" s="64">
        <f t="shared" si="3"/>
        <v>294.8</v>
      </c>
    </row>
    <row r="22" spans="1:7" ht="48" customHeight="1" x14ac:dyDescent="0.25">
      <c r="A22" s="65">
        <v>4.3</v>
      </c>
      <c r="B22" s="66" t="s">
        <v>52</v>
      </c>
      <c r="C22" s="61" t="s">
        <v>53</v>
      </c>
      <c r="D22" s="66" t="s">
        <v>50</v>
      </c>
      <c r="E22" s="64">
        <v>20</v>
      </c>
      <c r="F22" s="67">
        <v>12.72</v>
      </c>
      <c r="G22" s="64">
        <f t="shared" si="3"/>
        <v>254.4</v>
      </c>
    </row>
    <row r="23" spans="1:7" ht="15.75" x14ac:dyDescent="0.25">
      <c r="A23" s="68"/>
      <c r="B23" s="68"/>
      <c r="C23" s="68"/>
      <c r="D23" s="68"/>
      <c r="E23" s="69"/>
      <c r="F23" s="69"/>
      <c r="G23" s="69"/>
    </row>
    <row r="24" spans="1:7" ht="15.75" x14ac:dyDescent="0.25">
      <c r="A24" s="71">
        <v>5</v>
      </c>
      <c r="B24" s="72"/>
      <c r="C24" s="58" t="s">
        <v>54</v>
      </c>
      <c r="D24" s="72"/>
      <c r="E24" s="73"/>
      <c r="F24" s="73"/>
      <c r="G24" s="73"/>
    </row>
    <row r="25" spans="1:7" ht="31.5" x14ac:dyDescent="0.25">
      <c r="A25" s="59">
        <v>5.0999999999999996</v>
      </c>
      <c r="B25" s="60" t="s">
        <v>56</v>
      </c>
      <c r="C25" s="61" t="s">
        <v>57</v>
      </c>
      <c r="D25" s="60" t="s">
        <v>46</v>
      </c>
      <c r="E25" s="67" t="s">
        <v>162</v>
      </c>
      <c r="F25" s="67">
        <v>72.94</v>
      </c>
      <c r="G25" s="64">
        <f>SUM(E25*F25)</f>
        <v>802.33999999999992</v>
      </c>
    </row>
    <row r="26" spans="1:7" ht="15.75" x14ac:dyDescent="0.25">
      <c r="A26" s="68"/>
      <c r="B26" s="68"/>
      <c r="C26" s="68"/>
      <c r="D26" s="68"/>
      <c r="E26" s="69"/>
      <c r="F26" s="69"/>
      <c r="G26" s="69"/>
    </row>
    <row r="27" spans="1:7" ht="15.75" x14ac:dyDescent="0.25">
      <c r="A27" s="71">
        <v>6</v>
      </c>
      <c r="B27" s="72"/>
      <c r="C27" s="58" t="s">
        <v>58</v>
      </c>
      <c r="D27" s="72"/>
      <c r="E27" s="73"/>
      <c r="F27" s="73"/>
      <c r="G27" s="73"/>
    </row>
    <row r="28" spans="1:7" ht="31.5" x14ac:dyDescent="0.25">
      <c r="A28" s="59">
        <v>6.1</v>
      </c>
      <c r="B28" s="60" t="s">
        <v>60</v>
      </c>
      <c r="C28" s="61" t="s">
        <v>61</v>
      </c>
      <c r="D28" s="60" t="s">
        <v>50</v>
      </c>
      <c r="E28" s="67" t="s">
        <v>163</v>
      </c>
      <c r="F28" s="67">
        <v>86.2</v>
      </c>
      <c r="G28" s="64">
        <f>SUM(E28*F28)</f>
        <v>1034.4000000000001</v>
      </c>
    </row>
    <row r="29" spans="1:7" ht="15.75" x14ac:dyDescent="0.25">
      <c r="A29" s="68"/>
      <c r="B29" s="68"/>
      <c r="C29" s="68"/>
      <c r="D29" s="68"/>
      <c r="E29" s="69"/>
      <c r="F29" s="69"/>
      <c r="G29" s="69"/>
    </row>
    <row r="30" spans="1:7" ht="15.75" x14ac:dyDescent="0.25">
      <c r="A30" s="71">
        <v>7</v>
      </c>
      <c r="B30" s="72"/>
      <c r="C30" s="58" t="s">
        <v>62</v>
      </c>
      <c r="D30" s="72"/>
      <c r="E30" s="73"/>
      <c r="F30" s="73"/>
      <c r="G30" s="73"/>
    </row>
    <row r="31" spans="1:7" ht="31.5" x14ac:dyDescent="0.25">
      <c r="A31" s="59">
        <v>7.1</v>
      </c>
      <c r="B31" s="60" t="s">
        <v>64</v>
      </c>
      <c r="C31" s="61" t="s">
        <v>65</v>
      </c>
      <c r="D31" s="60" t="s">
        <v>28</v>
      </c>
      <c r="E31" s="67" t="s">
        <v>164</v>
      </c>
      <c r="F31" s="67"/>
      <c r="G31" s="64">
        <f>SUM(E31*F31)</f>
        <v>0</v>
      </c>
    </row>
    <row r="32" spans="1:7" ht="15.75" x14ac:dyDescent="0.25">
      <c r="A32" s="68"/>
      <c r="B32" s="68"/>
      <c r="C32" s="68"/>
      <c r="D32" s="68"/>
      <c r="E32" s="69"/>
      <c r="F32" s="69"/>
      <c r="G32" s="69"/>
    </row>
    <row r="33" spans="1:7" ht="15.75" x14ac:dyDescent="0.25">
      <c r="A33" s="71">
        <v>8</v>
      </c>
      <c r="B33" s="72"/>
      <c r="C33" s="58" t="s">
        <v>66</v>
      </c>
      <c r="D33" s="72"/>
      <c r="E33" s="73"/>
      <c r="F33" s="73"/>
      <c r="G33" s="73"/>
    </row>
    <row r="34" spans="1:7" ht="34.5" customHeight="1" x14ac:dyDescent="0.25">
      <c r="A34" s="59">
        <v>8.1</v>
      </c>
      <c r="B34" s="60" t="s">
        <v>68</v>
      </c>
      <c r="C34" s="61" t="s">
        <v>69</v>
      </c>
      <c r="D34" s="60" t="s">
        <v>50</v>
      </c>
      <c r="E34" s="67" t="s">
        <v>165</v>
      </c>
      <c r="F34" s="67"/>
      <c r="G34" s="64">
        <f>SUM(E34*F34)</f>
        <v>0</v>
      </c>
    </row>
    <row r="35" spans="1:7" ht="15.75" x14ac:dyDescent="0.25">
      <c r="A35" s="68"/>
      <c r="B35" s="68"/>
      <c r="C35" s="68"/>
      <c r="D35" s="68"/>
      <c r="E35" s="69"/>
      <c r="F35" s="69"/>
      <c r="G35" s="69"/>
    </row>
    <row r="36" spans="1:7" ht="15.75" x14ac:dyDescent="0.25">
      <c r="A36" s="71">
        <v>9</v>
      </c>
      <c r="B36" s="72"/>
      <c r="C36" s="58" t="s">
        <v>70</v>
      </c>
      <c r="D36" s="72"/>
      <c r="E36" s="73"/>
      <c r="F36" s="73"/>
      <c r="G36" s="73"/>
    </row>
    <row r="37" spans="1:7" ht="47.25" x14ac:dyDescent="0.25">
      <c r="A37" s="65">
        <v>9.1</v>
      </c>
      <c r="B37" s="66" t="s">
        <v>72</v>
      </c>
      <c r="C37" s="61" t="s">
        <v>166</v>
      </c>
      <c r="D37" s="66" t="s">
        <v>74</v>
      </c>
      <c r="E37" s="67" t="s">
        <v>167</v>
      </c>
      <c r="F37" s="67"/>
      <c r="G37" s="64">
        <f>SUM(E37*F37)</f>
        <v>0</v>
      </c>
    </row>
    <row r="38" spans="1:7" ht="15.75" x14ac:dyDescent="0.25">
      <c r="A38" s="68"/>
      <c r="B38" s="68"/>
      <c r="C38" s="68"/>
      <c r="D38" s="68"/>
      <c r="E38" s="69"/>
      <c r="F38" s="69"/>
      <c r="G38" s="69"/>
    </row>
    <row r="39" spans="1:7" ht="15.75" x14ac:dyDescent="0.25">
      <c r="A39" s="71">
        <v>10</v>
      </c>
      <c r="B39" s="72"/>
      <c r="C39" s="58" t="s">
        <v>75</v>
      </c>
      <c r="D39" s="72"/>
      <c r="E39" s="73"/>
      <c r="F39" s="73"/>
      <c r="G39" s="73"/>
    </row>
    <row r="40" spans="1:7" ht="63" customHeight="1" x14ac:dyDescent="0.25">
      <c r="A40" s="59">
        <v>10.1</v>
      </c>
      <c r="B40" s="60" t="s">
        <v>77</v>
      </c>
      <c r="C40" s="61" t="s">
        <v>78</v>
      </c>
      <c r="D40" s="60" t="s">
        <v>46</v>
      </c>
      <c r="E40" s="67" t="s">
        <v>168</v>
      </c>
      <c r="F40" s="67"/>
      <c r="G40" s="64">
        <f>SUM(E40*F40)</f>
        <v>0</v>
      </c>
    </row>
    <row r="41" spans="1:7" ht="15.75" x14ac:dyDescent="0.25">
      <c r="A41" s="68"/>
      <c r="B41" s="68"/>
      <c r="C41" s="68"/>
      <c r="D41" s="68"/>
      <c r="E41" s="69"/>
      <c r="F41" s="69"/>
      <c r="G41" s="69"/>
    </row>
    <row r="42" spans="1:7" ht="31.5" x14ac:dyDescent="0.25">
      <c r="A42" s="71">
        <v>11</v>
      </c>
      <c r="B42" s="76"/>
      <c r="C42" s="58" t="s">
        <v>79</v>
      </c>
      <c r="D42" s="76"/>
      <c r="E42" s="73"/>
      <c r="F42" s="73"/>
      <c r="G42" s="73"/>
    </row>
    <row r="43" spans="1:7" ht="63" x14ac:dyDescent="0.25">
      <c r="A43" s="59">
        <v>11.1</v>
      </c>
      <c r="B43" s="60" t="s">
        <v>81</v>
      </c>
      <c r="C43" s="61" t="s">
        <v>82</v>
      </c>
      <c r="D43" s="60" t="s">
        <v>50</v>
      </c>
      <c r="E43" s="67" t="s">
        <v>169</v>
      </c>
      <c r="F43" s="67"/>
      <c r="G43" s="64">
        <f t="shared" ref="G43:G45" si="4">SUM(E43*F43)</f>
        <v>0</v>
      </c>
    </row>
    <row r="44" spans="1:7" ht="63" x14ac:dyDescent="0.25">
      <c r="A44" s="59">
        <v>11.2</v>
      </c>
      <c r="B44" s="60" t="s">
        <v>84</v>
      </c>
      <c r="C44" s="61" t="s">
        <v>85</v>
      </c>
      <c r="D44" s="60" t="s">
        <v>46</v>
      </c>
      <c r="E44" s="67" t="s">
        <v>170</v>
      </c>
      <c r="F44" s="67"/>
      <c r="G44" s="64">
        <f t="shared" si="4"/>
        <v>0</v>
      </c>
    </row>
    <row r="45" spans="1:7" ht="31.5" x14ac:dyDescent="0.25">
      <c r="A45" s="59">
        <v>11.3</v>
      </c>
      <c r="B45" s="60" t="s">
        <v>87</v>
      </c>
      <c r="C45" s="61" t="s">
        <v>88</v>
      </c>
      <c r="D45" s="60" t="s">
        <v>50</v>
      </c>
      <c r="E45" s="67" t="s">
        <v>163</v>
      </c>
      <c r="F45" s="67"/>
      <c r="G45" s="64">
        <f t="shared" si="4"/>
        <v>0</v>
      </c>
    </row>
    <row r="46" spans="1:7" ht="15.75" x14ac:dyDescent="0.25">
      <c r="A46" s="68"/>
      <c r="B46" s="68"/>
      <c r="C46" s="68"/>
      <c r="D46" s="68"/>
      <c r="E46" s="69"/>
      <c r="F46" s="69"/>
      <c r="G46" s="69"/>
    </row>
    <row r="47" spans="1:7" ht="15.75" x14ac:dyDescent="0.25">
      <c r="A47" s="71">
        <v>12</v>
      </c>
      <c r="B47" s="72"/>
      <c r="C47" s="58" t="s">
        <v>89</v>
      </c>
      <c r="D47" s="72"/>
      <c r="E47" s="73"/>
      <c r="F47" s="73"/>
      <c r="G47" s="73"/>
    </row>
    <row r="48" spans="1:7" ht="49.5" customHeight="1" x14ac:dyDescent="0.25">
      <c r="A48" s="65">
        <v>12.1</v>
      </c>
      <c r="B48" s="66" t="s">
        <v>91</v>
      </c>
      <c r="C48" s="61" t="s">
        <v>92</v>
      </c>
      <c r="D48" s="66" t="s">
        <v>28</v>
      </c>
      <c r="E48" s="67" t="s">
        <v>171</v>
      </c>
      <c r="F48" s="67"/>
      <c r="G48" s="64">
        <f>SUM(E48*F48)</f>
        <v>0</v>
      </c>
    </row>
    <row r="49" spans="1:7" ht="15.75" x14ac:dyDescent="0.25">
      <c r="A49" s="68"/>
      <c r="B49" s="68"/>
      <c r="C49" s="68"/>
      <c r="D49" s="68"/>
      <c r="E49" s="69"/>
      <c r="F49" s="69"/>
      <c r="G49" s="69"/>
    </row>
    <row r="50" spans="1:7" ht="15.75" x14ac:dyDescent="0.25">
      <c r="A50" s="71">
        <v>13</v>
      </c>
      <c r="B50" s="72"/>
      <c r="C50" s="58" t="s">
        <v>93</v>
      </c>
      <c r="D50" s="72"/>
      <c r="E50" s="73"/>
      <c r="F50" s="73"/>
      <c r="G50" s="73"/>
    </row>
    <row r="51" spans="1:7" ht="31.5" x14ac:dyDescent="0.25">
      <c r="A51" s="59">
        <v>13.1</v>
      </c>
      <c r="B51" s="60" t="s">
        <v>95</v>
      </c>
      <c r="C51" s="61" t="s">
        <v>96</v>
      </c>
      <c r="D51" s="60" t="s">
        <v>46</v>
      </c>
      <c r="E51" s="67" t="s">
        <v>162</v>
      </c>
      <c r="F51" s="67">
        <v>41.94</v>
      </c>
      <c r="G51" s="64">
        <f>SUM(E51*F51)</f>
        <v>461.34</v>
      </c>
    </row>
    <row r="52" spans="1:7" ht="15.75" x14ac:dyDescent="0.25">
      <c r="A52" s="68"/>
      <c r="B52" s="68"/>
      <c r="C52" s="68"/>
      <c r="D52" s="68"/>
      <c r="E52" s="69"/>
      <c r="F52" s="69"/>
      <c r="G52" s="69"/>
    </row>
    <row r="53" spans="1:7" ht="15.75" x14ac:dyDescent="0.25">
      <c r="A53" s="71">
        <v>14</v>
      </c>
      <c r="B53" s="72"/>
      <c r="C53" s="58" t="s">
        <v>97</v>
      </c>
      <c r="D53" s="72"/>
      <c r="E53" s="73"/>
      <c r="F53" s="73"/>
      <c r="G53" s="73"/>
    </row>
    <row r="54" spans="1:7" ht="63" x14ac:dyDescent="0.25">
      <c r="A54" s="59">
        <v>14.1</v>
      </c>
      <c r="B54" s="60" t="s">
        <v>99</v>
      </c>
      <c r="C54" s="61" t="s">
        <v>100</v>
      </c>
      <c r="D54" s="60" t="s">
        <v>23</v>
      </c>
      <c r="E54" s="67" t="s">
        <v>172</v>
      </c>
      <c r="F54" s="64"/>
      <c r="G54" s="64">
        <f>SUM(E54*F54)</f>
        <v>0</v>
      </c>
    </row>
    <row r="55" spans="1:7" ht="15.75" x14ac:dyDescent="0.25">
      <c r="A55" s="68"/>
      <c r="B55" s="68"/>
      <c r="C55" s="68"/>
      <c r="D55" s="68"/>
      <c r="E55" s="69"/>
      <c r="F55" s="69"/>
      <c r="G55" s="69"/>
    </row>
    <row r="56" spans="1:7" ht="15.75" x14ac:dyDescent="0.25">
      <c r="A56" s="71">
        <v>15</v>
      </c>
      <c r="B56" s="72"/>
      <c r="C56" s="58" t="s">
        <v>101</v>
      </c>
      <c r="D56" s="72"/>
      <c r="E56" s="73"/>
      <c r="F56" s="73"/>
      <c r="G56" s="73"/>
    </row>
    <row r="57" spans="1:7" ht="66" customHeight="1" x14ac:dyDescent="0.25">
      <c r="A57" s="59">
        <v>15.1</v>
      </c>
      <c r="B57" s="60" t="s">
        <v>99</v>
      </c>
      <c r="C57" s="61" t="s">
        <v>103</v>
      </c>
      <c r="D57" s="60" t="s">
        <v>50</v>
      </c>
      <c r="E57" s="64">
        <v>20</v>
      </c>
      <c r="F57" s="67">
        <v>24.33</v>
      </c>
      <c r="G57" s="64">
        <f>SUM(E57*F57)</f>
        <v>486.59999999999997</v>
      </c>
    </row>
    <row r="58" spans="1:7" ht="15.75" x14ac:dyDescent="0.25">
      <c r="A58" s="68"/>
      <c r="B58" s="68"/>
      <c r="C58" s="68"/>
      <c r="D58" s="68"/>
      <c r="E58" s="69"/>
      <c r="F58" s="69"/>
      <c r="G58" s="69"/>
    </row>
    <row r="59" spans="1:7" ht="15.75" x14ac:dyDescent="0.25">
      <c r="A59" s="71">
        <v>16</v>
      </c>
      <c r="B59" s="72"/>
      <c r="C59" s="58" t="s">
        <v>104</v>
      </c>
      <c r="D59" s="72"/>
      <c r="E59" s="73"/>
      <c r="F59" s="73"/>
      <c r="G59" s="73"/>
    </row>
    <row r="60" spans="1:7" ht="31.5" x14ac:dyDescent="0.25">
      <c r="A60" s="59">
        <v>16.100000000000001</v>
      </c>
      <c r="B60" s="60" t="s">
        <v>99</v>
      </c>
      <c r="C60" s="61" t="s">
        <v>106</v>
      </c>
      <c r="D60" s="60" t="s">
        <v>46</v>
      </c>
      <c r="E60" s="67" t="s">
        <v>169</v>
      </c>
      <c r="F60" s="64">
        <v>10</v>
      </c>
      <c r="G60" s="64">
        <f t="shared" ref="G60:G61" si="5">SUM(E60*F60)</f>
        <v>100</v>
      </c>
    </row>
    <row r="61" spans="1:7" ht="15.75" x14ac:dyDescent="0.25">
      <c r="A61" s="59">
        <v>16.2</v>
      </c>
      <c r="B61" s="60" t="s">
        <v>108</v>
      </c>
      <c r="C61" s="61" t="s">
        <v>109</v>
      </c>
      <c r="D61" s="60" t="s">
        <v>46</v>
      </c>
      <c r="E61" s="67" t="s">
        <v>169</v>
      </c>
      <c r="F61" s="64">
        <v>48</v>
      </c>
      <c r="G61" s="64">
        <f t="shared" si="5"/>
        <v>480</v>
      </c>
    </row>
    <row r="62" spans="1:7" ht="15.75" x14ac:dyDescent="0.25">
      <c r="A62" s="68"/>
      <c r="B62" s="68"/>
      <c r="C62" s="68"/>
      <c r="D62" s="68"/>
      <c r="E62" s="69"/>
      <c r="F62" s="69"/>
      <c r="G62" s="69"/>
    </row>
    <row r="63" spans="1:7" ht="47.25" x14ac:dyDescent="0.25">
      <c r="A63" s="75" t="s">
        <v>110</v>
      </c>
      <c r="B63" s="76"/>
      <c r="C63" s="77" t="s">
        <v>173</v>
      </c>
      <c r="D63" s="76"/>
      <c r="E63" s="73"/>
      <c r="F63" s="73"/>
      <c r="G63" s="73"/>
    </row>
    <row r="64" spans="1:7" ht="15.75" x14ac:dyDescent="0.25">
      <c r="A64" s="71">
        <v>17</v>
      </c>
      <c r="B64" s="72"/>
      <c r="C64" s="58" t="s">
        <v>112</v>
      </c>
      <c r="D64" s="72"/>
      <c r="E64" s="73"/>
      <c r="F64" s="73"/>
      <c r="G64" s="73"/>
    </row>
    <row r="65" spans="1:7" ht="63" x14ac:dyDescent="0.25">
      <c r="A65" s="59">
        <v>17.100000000000001</v>
      </c>
      <c r="B65" s="78" t="s">
        <v>114</v>
      </c>
      <c r="C65" s="61" t="s">
        <v>115</v>
      </c>
      <c r="D65" s="60" t="s">
        <v>116</v>
      </c>
      <c r="E65" s="67" t="s">
        <v>174</v>
      </c>
      <c r="F65" s="67"/>
      <c r="G65" s="64">
        <f t="shared" ref="G65:G67" si="6">SUM(E65*F65)</f>
        <v>0</v>
      </c>
    </row>
    <row r="66" spans="1:7" ht="68.25" customHeight="1" x14ac:dyDescent="0.25">
      <c r="A66" s="59">
        <v>17.2</v>
      </c>
      <c r="B66" s="79" t="s">
        <v>118</v>
      </c>
      <c r="C66" s="61" t="s">
        <v>175</v>
      </c>
      <c r="D66" s="60" t="s">
        <v>50</v>
      </c>
      <c r="E66" s="67" t="s">
        <v>176</v>
      </c>
      <c r="F66" s="67"/>
      <c r="G66" s="64">
        <f t="shared" si="6"/>
        <v>0</v>
      </c>
    </row>
    <row r="67" spans="1:7" ht="31.5" x14ac:dyDescent="0.25">
      <c r="A67" s="59">
        <v>17.3</v>
      </c>
      <c r="B67" s="79" t="s">
        <v>121</v>
      </c>
      <c r="C67" s="61" t="s">
        <v>122</v>
      </c>
      <c r="D67" s="60" t="s">
        <v>50</v>
      </c>
      <c r="E67" s="67" t="s">
        <v>176</v>
      </c>
      <c r="F67" s="67"/>
      <c r="G67" s="64">
        <f t="shared" si="6"/>
        <v>0</v>
      </c>
    </row>
    <row r="68" spans="1:7" ht="15.75" x14ac:dyDescent="0.25">
      <c r="A68" s="68"/>
      <c r="B68" s="68"/>
      <c r="C68" s="68"/>
      <c r="D68" s="68"/>
      <c r="E68" s="69"/>
      <c r="F68" s="69"/>
      <c r="G68" s="69"/>
    </row>
    <row r="69" spans="1:7" ht="15.75" x14ac:dyDescent="0.25">
      <c r="A69" s="71">
        <v>18</v>
      </c>
      <c r="B69" s="72"/>
      <c r="C69" s="58" t="s">
        <v>42</v>
      </c>
      <c r="D69" s="72"/>
      <c r="E69" s="73"/>
      <c r="F69" s="73"/>
      <c r="G69" s="73"/>
    </row>
    <row r="70" spans="1:7" ht="36.75" customHeight="1" x14ac:dyDescent="0.25">
      <c r="A70" s="59">
        <v>18.100000000000001</v>
      </c>
      <c r="B70" s="79" t="s">
        <v>124</v>
      </c>
      <c r="C70" s="61" t="s">
        <v>125</v>
      </c>
      <c r="D70" s="60" t="s">
        <v>50</v>
      </c>
      <c r="E70" s="67" t="s">
        <v>177</v>
      </c>
      <c r="F70" s="67"/>
      <c r="G70" s="64">
        <f t="shared" ref="G70:G71" si="7">SUM(E70*F70)</f>
        <v>0</v>
      </c>
    </row>
    <row r="71" spans="1:7" ht="31.5" x14ac:dyDescent="0.25">
      <c r="A71" s="59">
        <v>18.2</v>
      </c>
      <c r="B71" s="79" t="s">
        <v>127</v>
      </c>
      <c r="C71" s="61" t="s">
        <v>128</v>
      </c>
      <c r="D71" s="60" t="s">
        <v>50</v>
      </c>
      <c r="E71" s="67" t="s">
        <v>177</v>
      </c>
      <c r="F71" s="67"/>
      <c r="G71" s="64">
        <f t="shared" si="7"/>
        <v>0</v>
      </c>
    </row>
    <row r="72" spans="1:7" ht="15.75" x14ac:dyDescent="0.25">
      <c r="A72" s="68"/>
      <c r="B72" s="68"/>
      <c r="C72" s="68"/>
      <c r="D72" s="68"/>
      <c r="E72" s="69"/>
      <c r="F72" s="69"/>
      <c r="G72" s="69"/>
    </row>
    <row r="73" spans="1:7" ht="15.75" x14ac:dyDescent="0.25">
      <c r="A73" s="71">
        <v>19</v>
      </c>
      <c r="B73" s="72"/>
      <c r="C73" s="58" t="s">
        <v>129</v>
      </c>
      <c r="D73" s="72"/>
      <c r="E73" s="73"/>
      <c r="F73" s="73"/>
      <c r="G73" s="73"/>
    </row>
    <row r="74" spans="1:7" ht="47.25" x14ac:dyDescent="0.25">
      <c r="A74" s="65">
        <v>19.100000000000001</v>
      </c>
      <c r="B74" s="80" t="s">
        <v>131</v>
      </c>
      <c r="C74" s="61" t="s">
        <v>132</v>
      </c>
      <c r="D74" s="66" t="s">
        <v>50</v>
      </c>
      <c r="E74" s="67" t="s">
        <v>177</v>
      </c>
      <c r="F74" s="67"/>
      <c r="G74" s="64">
        <f t="shared" ref="G74:G75" si="8">SUM(E74*F74)</f>
        <v>0</v>
      </c>
    </row>
    <row r="75" spans="1:7" ht="31.5" x14ac:dyDescent="0.25">
      <c r="A75" s="59">
        <v>19.2</v>
      </c>
      <c r="B75" s="79" t="s">
        <v>134</v>
      </c>
      <c r="C75" s="61" t="s">
        <v>135</v>
      </c>
      <c r="D75" s="60" t="s">
        <v>50</v>
      </c>
      <c r="E75" s="67" t="s">
        <v>177</v>
      </c>
      <c r="F75" s="67"/>
      <c r="G75" s="64">
        <f t="shared" si="8"/>
        <v>0</v>
      </c>
    </row>
    <row r="76" spans="1:7" ht="15.75" x14ac:dyDescent="0.25">
      <c r="A76" s="59"/>
      <c r="B76" s="79"/>
      <c r="C76" s="61"/>
      <c r="D76" s="60"/>
      <c r="E76" s="67"/>
      <c r="F76" s="67"/>
      <c r="G76" s="64"/>
    </row>
    <row r="77" spans="1:7" ht="15.75" x14ac:dyDescent="0.25">
      <c r="A77" s="71">
        <v>20</v>
      </c>
      <c r="B77" s="72"/>
      <c r="C77" s="58" t="s">
        <v>136</v>
      </c>
      <c r="D77" s="72"/>
      <c r="E77" s="73"/>
      <c r="F77" s="73"/>
      <c r="G77" s="73"/>
    </row>
    <row r="78" spans="1:7" ht="15.75" x14ac:dyDescent="0.25">
      <c r="A78" s="59">
        <v>20.100000000000001</v>
      </c>
      <c r="B78" s="79" t="s">
        <v>138</v>
      </c>
      <c r="C78" s="61" t="s">
        <v>139</v>
      </c>
      <c r="D78" s="60" t="s">
        <v>50</v>
      </c>
      <c r="E78" s="67" t="s">
        <v>177</v>
      </c>
      <c r="F78" s="67"/>
      <c r="G78" s="64">
        <f>SUM(E78*F78)</f>
        <v>0</v>
      </c>
    </row>
    <row r="79" spans="1:7" ht="15.75" x14ac:dyDescent="0.25">
      <c r="A79" s="59"/>
      <c r="B79" s="79"/>
      <c r="C79" s="61"/>
      <c r="D79" s="60"/>
      <c r="E79" s="67"/>
      <c r="F79" s="67"/>
      <c r="G79" s="64"/>
    </row>
    <row r="80" spans="1:7" ht="15.75" x14ac:dyDescent="0.25">
      <c r="A80" s="71">
        <v>21</v>
      </c>
      <c r="B80" s="72"/>
      <c r="C80" s="58" t="s">
        <v>140</v>
      </c>
      <c r="D80" s="72"/>
      <c r="E80" s="73"/>
      <c r="F80" s="73"/>
      <c r="G80" s="73"/>
    </row>
    <row r="81" spans="1:7" ht="48.75" customHeight="1" x14ac:dyDescent="0.25">
      <c r="A81" s="65">
        <v>21.1</v>
      </c>
      <c r="B81" s="80" t="s">
        <v>142</v>
      </c>
      <c r="C81" s="61" t="s">
        <v>143</v>
      </c>
      <c r="D81" s="66" t="s">
        <v>50</v>
      </c>
      <c r="E81" s="67" t="s">
        <v>177</v>
      </c>
      <c r="F81" s="67"/>
      <c r="G81" s="64">
        <f>SUM(E81*F81)</f>
        <v>0</v>
      </c>
    </row>
    <row r="82" spans="1:7" ht="15.75" x14ac:dyDescent="0.25">
      <c r="A82" s="65"/>
      <c r="B82" s="80"/>
      <c r="C82" s="61"/>
      <c r="D82" s="66"/>
      <c r="E82" s="67"/>
      <c r="F82" s="67"/>
      <c r="G82" s="64"/>
    </row>
    <row r="83" spans="1:7" ht="15.75" x14ac:dyDescent="0.25">
      <c r="A83" s="71">
        <v>22</v>
      </c>
      <c r="B83" s="72"/>
      <c r="C83" s="58" t="s">
        <v>144</v>
      </c>
      <c r="D83" s="72"/>
      <c r="E83" s="73"/>
      <c r="F83" s="73"/>
      <c r="G83" s="73"/>
    </row>
    <row r="84" spans="1:7" ht="47.25" x14ac:dyDescent="0.25">
      <c r="A84" s="65">
        <v>22.1</v>
      </c>
      <c r="B84" s="80" t="s">
        <v>146</v>
      </c>
      <c r="C84" s="61" t="s">
        <v>147</v>
      </c>
      <c r="D84" s="66" t="s">
        <v>50</v>
      </c>
      <c r="E84" s="67" t="s">
        <v>177</v>
      </c>
      <c r="F84" s="67"/>
      <c r="G84" s="64">
        <f>SUM(E84*F84)</f>
        <v>0</v>
      </c>
    </row>
    <row r="85" spans="1:7" ht="15.75" x14ac:dyDescent="0.25">
      <c r="A85" s="65"/>
      <c r="B85" s="80"/>
      <c r="C85" s="61"/>
      <c r="D85" s="66"/>
      <c r="E85" s="67"/>
      <c r="F85" s="67"/>
      <c r="G85" s="64"/>
    </row>
    <row r="86" spans="1:7" ht="15.75" x14ac:dyDescent="0.25">
      <c r="A86" s="71">
        <v>23</v>
      </c>
      <c r="B86" s="72"/>
      <c r="C86" s="58" t="s">
        <v>104</v>
      </c>
      <c r="D86" s="72"/>
      <c r="E86" s="73"/>
      <c r="F86" s="73"/>
      <c r="G86" s="73"/>
    </row>
    <row r="87" spans="1:7" ht="47.25" x14ac:dyDescent="0.25">
      <c r="A87" s="65">
        <v>23.1</v>
      </c>
      <c r="B87" s="80" t="s">
        <v>150</v>
      </c>
      <c r="C87" s="61" t="s">
        <v>151</v>
      </c>
      <c r="D87" s="66" t="s">
        <v>46</v>
      </c>
      <c r="E87" s="64">
        <v>10</v>
      </c>
      <c r="F87" s="67">
        <v>19.170000000000002</v>
      </c>
      <c r="G87" s="64">
        <f t="shared" ref="G87:G88" si="9">SUM(E87*F87)</f>
        <v>191.70000000000002</v>
      </c>
    </row>
    <row r="88" spans="1:7" ht="15.75" x14ac:dyDescent="0.25">
      <c r="A88" s="59">
        <v>23.2</v>
      </c>
      <c r="B88" s="79" t="s">
        <v>108</v>
      </c>
      <c r="C88" s="61" t="s">
        <v>109</v>
      </c>
      <c r="D88" s="60" t="s">
        <v>46</v>
      </c>
      <c r="E88" s="64">
        <v>10</v>
      </c>
      <c r="F88" s="64">
        <v>48.06</v>
      </c>
      <c r="G88" s="64">
        <f t="shared" si="9"/>
        <v>480.6</v>
      </c>
    </row>
    <row r="89" spans="1:7" ht="15.75" x14ac:dyDescent="0.25">
      <c r="A89" s="59"/>
      <c r="B89" s="79"/>
      <c r="C89" s="81"/>
      <c r="D89" s="82"/>
      <c r="E89" s="83"/>
      <c r="F89" s="84"/>
      <c r="G89" s="64"/>
    </row>
    <row r="90" spans="1:7" ht="15.75" x14ac:dyDescent="0.25">
      <c r="A90" s="85"/>
      <c r="B90" s="85"/>
      <c r="C90" s="102" t="s">
        <v>153</v>
      </c>
      <c r="D90" s="103"/>
      <c r="E90" s="103"/>
      <c r="F90" s="104"/>
      <c r="G90" s="86">
        <f>SUM(G6:G88)</f>
        <v>11747.32</v>
      </c>
    </row>
    <row r="91" spans="1:7" ht="15.75" x14ac:dyDescent="0.25">
      <c r="A91" s="71">
        <v>24</v>
      </c>
      <c r="B91" s="72"/>
      <c r="C91" s="102" t="s">
        <v>178</v>
      </c>
      <c r="D91" s="103"/>
      <c r="E91" s="104"/>
      <c r="F91" s="87" t="s">
        <v>179</v>
      </c>
      <c r="G91" s="88">
        <f>SUM(G90)*0.2938</f>
        <v>3451.3626159999999</v>
      </c>
    </row>
    <row r="92" spans="1:7" ht="15.75" x14ac:dyDescent="0.25">
      <c r="A92" s="72"/>
      <c r="B92" s="72"/>
      <c r="C92" s="102" t="s">
        <v>155</v>
      </c>
      <c r="D92" s="103"/>
      <c r="E92" s="103"/>
      <c r="F92" s="104"/>
      <c r="G92" s="89">
        <f>SUM(G90:G91)</f>
        <v>15198.682616</v>
      </c>
    </row>
    <row r="93" spans="1:7" x14ac:dyDescent="0.25">
      <c r="A93" s="90"/>
      <c r="B93" s="90"/>
      <c r="C93" s="90"/>
      <c r="D93" s="90"/>
      <c r="E93" s="90"/>
      <c r="F93" s="90"/>
      <c r="G93" s="90"/>
    </row>
    <row r="94" spans="1:7" x14ac:dyDescent="0.25">
      <c r="A94" s="91" t="s">
        <v>180</v>
      </c>
      <c r="B94" s="90"/>
      <c r="C94" s="90"/>
      <c r="D94" s="90"/>
      <c r="E94" s="90"/>
      <c r="F94" s="90"/>
      <c r="G94" s="90"/>
    </row>
    <row r="95" spans="1:7" x14ac:dyDescent="0.25">
      <c r="A95" s="90"/>
      <c r="B95" s="90"/>
      <c r="C95" s="92" t="s">
        <v>181</v>
      </c>
      <c r="D95" s="90"/>
      <c r="E95" s="90"/>
      <c r="F95" s="90"/>
      <c r="G95" s="90"/>
    </row>
    <row r="96" spans="1:7" ht="19.5" x14ac:dyDescent="0.35">
      <c r="A96" s="90"/>
      <c r="B96" s="90"/>
      <c r="C96" s="93" t="s">
        <v>182</v>
      </c>
      <c r="D96" s="90"/>
      <c r="E96" s="90"/>
      <c r="F96" s="90"/>
      <c r="G96" s="90"/>
    </row>
  </sheetData>
  <mergeCells count="5">
    <mergeCell ref="A2:G2"/>
    <mergeCell ref="C90:F90"/>
    <mergeCell ref="C91:E91"/>
    <mergeCell ref="C92:F92"/>
    <mergeCell ref="B1:G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FJA-COSTA</vt:lpstr>
      <vt:lpstr>FJA-ADITIVO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LAMOUNIER FRANÇA</dc:creator>
  <cp:lastModifiedBy>MARCUS VINÍCIUS PINTO COELHO SALIBA</cp:lastModifiedBy>
  <dcterms:created xsi:type="dcterms:W3CDTF">2024-05-29T11:07:09Z</dcterms:created>
  <dcterms:modified xsi:type="dcterms:W3CDTF">2024-06-05T13:34:48Z</dcterms:modified>
</cp:coreProperties>
</file>